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A\Desktop\"/>
    </mc:Choice>
  </mc:AlternateContent>
  <xr:revisionPtr revIDLastSave="0" documentId="8_{A0ED8561-A420-45BC-A187-C61C8CAE7749}" xr6:coauthVersionLast="36" xr6:coauthVersionMax="36" xr10:uidLastSave="{00000000-0000-0000-0000-000000000000}"/>
  <bookViews>
    <workbookView xWindow="0" yWindow="0" windowWidth="28800" windowHeight="12225" xr2:uid="{250B2DFF-1605-449B-97A1-E6326CE40394}"/>
  </bookViews>
  <sheets>
    <sheet name="tunneli_tulemused" sheetId="8" r:id="rId1"/>
    <sheet name="Noorte_tulemused" sheetId="9" r:id="rId2"/>
    <sheet name="Veteranide_tulemused" sheetId="10" r:id="rId3"/>
    <sheet name="Meistrite_tulemused" sheetId="11" r:id="rId4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1" l="1"/>
  <c r="L11" i="11" s="1"/>
  <c r="O11" i="11"/>
  <c r="J12" i="11" l="1"/>
  <c r="J13" i="11"/>
  <c r="J14" i="11"/>
  <c r="J15" i="11"/>
  <c r="J10" i="11"/>
  <c r="J16" i="11"/>
  <c r="N8" i="10"/>
  <c r="N11" i="9"/>
  <c r="N22" i="9"/>
  <c r="N20" i="9"/>
  <c r="N10" i="9"/>
  <c r="N21" i="9"/>
  <c r="N15" i="9"/>
  <c r="N19" i="9"/>
  <c r="N24" i="9"/>
  <c r="N23" i="9"/>
  <c r="H1" i="8"/>
  <c r="F18" i="8"/>
  <c r="P9" i="8"/>
  <c r="P8" i="8"/>
  <c r="P14" i="8"/>
  <c r="P7" i="8"/>
  <c r="P15" i="8"/>
  <c r="P17" i="8"/>
  <c r="P16" i="8"/>
  <c r="P10" i="8"/>
  <c r="K15" i="8"/>
  <c r="M15" i="8" s="1"/>
  <c r="F9" i="8"/>
  <c r="H9" i="8" s="1"/>
  <c r="F8" i="8"/>
  <c r="H8" i="8" s="1"/>
  <c r="F14" i="8"/>
  <c r="H14" i="8" s="1"/>
  <c r="F7" i="8"/>
  <c r="H7" i="8" s="1"/>
  <c r="F15" i="8"/>
  <c r="H15" i="8" s="1"/>
  <c r="F17" i="8"/>
  <c r="H17" i="8" s="1"/>
  <c r="F16" i="8"/>
  <c r="H16" i="8" s="1"/>
  <c r="F10" i="8"/>
  <c r="H10" i="8" s="1"/>
  <c r="O15" i="8" l="1"/>
  <c r="O9" i="11"/>
  <c r="O16" i="11"/>
  <c r="L16" i="11"/>
  <c r="O10" i="11"/>
  <c r="O15" i="11"/>
  <c r="L15" i="11"/>
  <c r="O14" i="11"/>
  <c r="O13" i="11"/>
  <c r="O12" i="11"/>
  <c r="L12" i="11"/>
  <c r="O8" i="11"/>
  <c r="G4" i="11"/>
  <c r="G3" i="11"/>
  <c r="E11" i="11" s="1"/>
  <c r="G11" i="11" s="1"/>
  <c r="N11" i="11" s="1"/>
  <c r="N13" i="10"/>
  <c r="N9" i="10"/>
  <c r="N11" i="10"/>
  <c r="N12" i="10"/>
  <c r="N10" i="10"/>
  <c r="F4" i="10"/>
  <c r="I13" i="10" s="1"/>
  <c r="K13" i="10" s="1"/>
  <c r="F3" i="10"/>
  <c r="D10" i="10" s="1"/>
  <c r="F10" i="10" s="1"/>
  <c r="N18" i="9"/>
  <c r="N8" i="9"/>
  <c r="N17" i="9"/>
  <c r="N14" i="9"/>
  <c r="N12" i="9"/>
  <c r="N13" i="9"/>
  <c r="N9" i="9"/>
  <c r="I9" i="9"/>
  <c r="K9" i="9" s="1"/>
  <c r="N16" i="9"/>
  <c r="F4" i="9"/>
  <c r="F3" i="9"/>
  <c r="P13" i="8"/>
  <c r="P18" i="8"/>
  <c r="P12" i="8"/>
  <c r="P6" i="8"/>
  <c r="P11" i="8"/>
  <c r="H2" i="8"/>
  <c r="N2" i="8" l="1"/>
  <c r="K14" i="8"/>
  <c r="M14" i="8" s="1"/>
  <c r="O14" i="8" s="1"/>
  <c r="K16" i="8"/>
  <c r="M16" i="8" s="1"/>
  <c r="O16" i="8" s="1"/>
  <c r="K7" i="8"/>
  <c r="M7" i="8" s="1"/>
  <c r="O7" i="8" s="1"/>
  <c r="K10" i="8"/>
  <c r="M10" i="8" s="1"/>
  <c r="O10" i="8" s="1"/>
  <c r="K17" i="8"/>
  <c r="M17" i="8" s="1"/>
  <c r="O17" i="8" s="1"/>
  <c r="K9" i="8"/>
  <c r="M9" i="8" s="1"/>
  <c r="O9" i="8" s="1"/>
  <c r="K8" i="8"/>
  <c r="M8" i="8" s="1"/>
  <c r="O8" i="8" s="1"/>
  <c r="L10" i="11"/>
  <c r="J8" i="11"/>
  <c r="L8" i="11" s="1"/>
  <c r="J9" i="11"/>
  <c r="L9" i="11" s="1"/>
  <c r="E12" i="11"/>
  <c r="G12" i="11" s="1"/>
  <c r="N12" i="11" s="1"/>
  <c r="E16" i="11"/>
  <c r="G16" i="11" s="1"/>
  <c r="N16" i="11" s="1"/>
  <c r="E13" i="11"/>
  <c r="G13" i="11" s="1"/>
  <c r="E15" i="11"/>
  <c r="G15" i="11" s="1"/>
  <c r="N15" i="11" s="1"/>
  <c r="E9" i="11"/>
  <c r="G9" i="11" s="1"/>
  <c r="E10" i="11"/>
  <c r="E8" i="11"/>
  <c r="G8" i="11" s="1"/>
  <c r="E14" i="11"/>
  <c r="G14" i="11" s="1"/>
  <c r="I12" i="9"/>
  <c r="K12" i="9" s="1"/>
  <c r="I18" i="9"/>
  <c r="I23" i="9"/>
  <c r="K23" i="9" s="1"/>
  <c r="I24" i="9"/>
  <c r="K24" i="9" s="1"/>
  <c r="I19" i="9"/>
  <c r="K19" i="9" s="1"/>
  <c r="I13" i="9"/>
  <c r="K13" i="9" s="1"/>
  <c r="D17" i="9"/>
  <c r="F17" i="9" s="1"/>
  <c r="D22" i="9"/>
  <c r="F22" i="9" s="1"/>
  <c r="D10" i="9"/>
  <c r="F10" i="9" s="1"/>
  <c r="D15" i="9"/>
  <c r="F15" i="9" s="1"/>
  <c r="D11" i="9"/>
  <c r="F11" i="9" s="1"/>
  <c r="D21" i="9"/>
  <c r="F21" i="9" s="1"/>
  <c r="D19" i="9"/>
  <c r="F19" i="9" s="1"/>
  <c r="D23" i="9"/>
  <c r="F23" i="9" s="1"/>
  <c r="D20" i="9"/>
  <c r="F20" i="9" s="1"/>
  <c r="D24" i="9"/>
  <c r="F24" i="9" s="1"/>
  <c r="I11" i="10"/>
  <c r="K11" i="10" s="1"/>
  <c r="I8" i="10"/>
  <c r="K8" i="10" s="1"/>
  <c r="I10" i="10"/>
  <c r="K10" i="10" s="1"/>
  <c r="M10" i="10" s="1"/>
  <c r="L3" i="10"/>
  <c r="D8" i="10"/>
  <c r="F8" i="10" s="1"/>
  <c r="D9" i="10"/>
  <c r="F9" i="10" s="1"/>
  <c r="D12" i="10"/>
  <c r="F12" i="10" s="1"/>
  <c r="I8" i="9"/>
  <c r="K8" i="9" s="1"/>
  <c r="I10" i="9"/>
  <c r="K10" i="9" s="1"/>
  <c r="M10" i="9" s="1"/>
  <c r="I22" i="9"/>
  <c r="K22" i="9" s="1"/>
  <c r="I21" i="9"/>
  <c r="K21" i="9" s="1"/>
  <c r="I20" i="9"/>
  <c r="K20" i="9" s="1"/>
  <c r="I11" i="9"/>
  <c r="K11" i="9" s="1"/>
  <c r="M11" i="9" s="1"/>
  <c r="I15" i="9"/>
  <c r="K15" i="9" s="1"/>
  <c r="L4" i="9"/>
  <c r="D9" i="9"/>
  <c r="K13" i="8"/>
  <c r="M13" i="8" s="1"/>
  <c r="K12" i="8"/>
  <c r="M12" i="8" s="1"/>
  <c r="H11" i="8"/>
  <c r="F13" i="8"/>
  <c r="H13" i="8" s="1"/>
  <c r="K11" i="8"/>
  <c r="M11" i="8" s="1"/>
  <c r="L14" i="11"/>
  <c r="M3" i="11"/>
  <c r="G10" i="11"/>
  <c r="L13" i="11"/>
  <c r="M4" i="11"/>
  <c r="L4" i="10"/>
  <c r="I12" i="10"/>
  <c r="K12" i="10" s="1"/>
  <c r="D11" i="10"/>
  <c r="F11" i="10" s="1"/>
  <c r="I9" i="10"/>
  <c r="K9" i="10" s="1"/>
  <c r="D13" i="10"/>
  <c r="F13" i="10" s="1"/>
  <c r="M13" i="10" s="1"/>
  <c r="K18" i="9"/>
  <c r="D16" i="9"/>
  <c r="F16" i="9" s="1"/>
  <c r="D13" i="9"/>
  <c r="D14" i="9"/>
  <c r="F14" i="9" s="1"/>
  <c r="I17" i="9"/>
  <c r="K17" i="9" s="1"/>
  <c r="M17" i="9" s="1"/>
  <c r="D8" i="9"/>
  <c r="F8" i="9" s="1"/>
  <c r="L3" i="9"/>
  <c r="D18" i="9"/>
  <c r="F18" i="9" s="1"/>
  <c r="I16" i="9"/>
  <c r="K16" i="9" s="1"/>
  <c r="D12" i="9"/>
  <c r="I14" i="9"/>
  <c r="K14" i="9" s="1"/>
  <c r="F6" i="8"/>
  <c r="H6" i="8" s="1"/>
  <c r="H18" i="8"/>
  <c r="N1" i="8"/>
  <c r="K6" i="8"/>
  <c r="M6" i="8" s="1"/>
  <c r="F12" i="8"/>
  <c r="H12" i="8" s="1"/>
  <c r="K18" i="8"/>
  <c r="M18" i="8" s="1"/>
  <c r="N10" i="11" l="1"/>
  <c r="N8" i="11"/>
  <c r="M8" i="10"/>
  <c r="M9" i="10"/>
  <c r="M19" i="9"/>
  <c r="M24" i="9"/>
  <c r="M23" i="9"/>
  <c r="M21" i="9"/>
  <c r="M22" i="9"/>
  <c r="M20" i="9"/>
  <c r="M15" i="9"/>
  <c r="F12" i="9"/>
  <c r="M12" i="9" s="1"/>
  <c r="F13" i="9"/>
  <c r="M13" i="9" s="1"/>
  <c r="F9" i="9"/>
  <c r="M9" i="9" s="1"/>
  <c r="N14" i="11"/>
  <c r="N13" i="11"/>
  <c r="M11" i="10"/>
  <c r="M12" i="10"/>
  <c r="M8" i="9"/>
  <c r="M16" i="9"/>
  <c r="O13" i="8"/>
  <c r="O12" i="8"/>
  <c r="O11" i="8"/>
  <c r="O18" i="8"/>
  <c r="O6" i="8"/>
  <c r="N9" i="11"/>
  <c r="M18" i="9"/>
  <c r="M14" i="9"/>
</calcChain>
</file>

<file path=xl/sharedStrings.xml><?xml version="1.0" encoding="utf-8"?>
<sst xmlns="http://schemas.openxmlformats.org/spreadsheetml/2006/main" count="252" uniqueCount="122">
  <si>
    <t>Marit Altmets</t>
  </si>
  <si>
    <t>Friida</t>
  </si>
  <si>
    <t>mini (turjakõrgusega kuni 34,99 cm)</t>
  </si>
  <si>
    <t>Elo Võõsa</t>
  </si>
  <si>
    <t>Herta</t>
  </si>
  <si>
    <t>Kadi Kivi</t>
  </si>
  <si>
    <t>Lore</t>
  </si>
  <si>
    <t>Liidia Ilves</t>
  </si>
  <si>
    <t>Love</t>
  </si>
  <si>
    <t>Jana Vatsel</t>
  </si>
  <si>
    <t>Ida</t>
  </si>
  <si>
    <t>Inna Bortnovskiy</t>
  </si>
  <si>
    <t>Hugo</t>
  </si>
  <si>
    <t>Kasper</t>
  </si>
  <si>
    <t>Saskia Järv</t>
  </si>
  <si>
    <t>Selma</t>
  </si>
  <si>
    <t>Kati Altmets</t>
  </si>
  <si>
    <t>Sofi</t>
  </si>
  <si>
    <t>Tiina Veskilt</t>
  </si>
  <si>
    <t>Lotta</t>
  </si>
  <si>
    <t>Veteraniklass</t>
  </si>
  <si>
    <t>Aimi Käsik</t>
  </si>
  <si>
    <t>Ilze</t>
  </si>
  <si>
    <t>Natalja Sazonova</t>
  </si>
  <si>
    <t>EST-00377/MA13</t>
  </si>
  <si>
    <t>natasaz15@yandex.ru</t>
  </si>
  <si>
    <t>Kristi Vaidla</t>
  </si>
  <si>
    <t>Lumi</t>
  </si>
  <si>
    <t>Karola Alberg</t>
  </si>
  <si>
    <t>Pipi</t>
  </si>
  <si>
    <t>Martin Kärner</t>
  </si>
  <si>
    <t>Dora</t>
  </si>
  <si>
    <t>Kristo Regelin</t>
  </si>
  <si>
    <t>Luru</t>
  </si>
  <si>
    <t>Samia</t>
  </si>
  <si>
    <t>Kaie Kivisaar</t>
  </si>
  <si>
    <t>Tiina Ehavald</t>
  </si>
  <si>
    <t>Chilli</t>
  </si>
  <si>
    <t>Bossi</t>
  </si>
  <si>
    <t>Margit Pulk</t>
  </si>
  <si>
    <t>Benji</t>
  </si>
  <si>
    <t>Annika Valberg</t>
  </si>
  <si>
    <t>Ert</t>
  </si>
  <si>
    <t>EST-00367/07</t>
  </si>
  <si>
    <t>annika.valberg@gmail.com</t>
  </si>
  <si>
    <t>Vilma</t>
  </si>
  <si>
    <t>Roosi</t>
  </si>
  <si>
    <t>Olga Uleksina</t>
  </si>
  <si>
    <t>-</t>
  </si>
  <si>
    <t>Rutt</t>
  </si>
  <si>
    <t>EST-04051/08</t>
  </si>
  <si>
    <t>Kadi@jackrussellterjer.ee</t>
  </si>
  <si>
    <t>Cesar</t>
  </si>
  <si>
    <t>Kerttu Neidorf</t>
  </si>
  <si>
    <t>Uku</t>
  </si>
  <si>
    <t>Kaisa Rinne</t>
  </si>
  <si>
    <t>Bonna</t>
  </si>
  <si>
    <t>Koer</t>
  </si>
  <si>
    <t>Koerajuht</t>
  </si>
  <si>
    <t>Charlie</t>
  </si>
  <si>
    <t>Sergei Astafjev</t>
  </si>
  <si>
    <t>m</t>
  </si>
  <si>
    <t>Aeg</t>
  </si>
  <si>
    <t>s</t>
  </si>
  <si>
    <t>Kiirus I:</t>
  </si>
  <si>
    <t>m/s</t>
  </si>
  <si>
    <t>Max</t>
  </si>
  <si>
    <t>TUNNELID</t>
  </si>
  <si>
    <t>Kiirus II:</t>
  </si>
  <si>
    <t>I rada</t>
  </si>
  <si>
    <t>II rada (agility)</t>
  </si>
  <si>
    <t>Vead kokku</t>
  </si>
  <si>
    <t>Aeg kokku</t>
  </si>
  <si>
    <t>Koht</t>
  </si>
  <si>
    <t>Ajaviga</t>
  </si>
  <si>
    <t>Viga</t>
  </si>
  <si>
    <t>Kokku I</t>
  </si>
  <si>
    <t>Koht I</t>
  </si>
  <si>
    <t>Kokku II</t>
  </si>
  <si>
    <t>Koht II</t>
  </si>
  <si>
    <t>Lexberry´s Royal Four Sofia</t>
  </si>
  <si>
    <t>NOORED</t>
  </si>
  <si>
    <t>Raja pikkus I:</t>
  </si>
  <si>
    <t>Raja pikkus II:</t>
  </si>
  <si>
    <t>II rada</t>
  </si>
  <si>
    <t xml:space="preserve">Erkki Stüf </t>
  </si>
  <si>
    <t xml:space="preserve">Riina </t>
  </si>
  <si>
    <t>VETERANID</t>
  </si>
  <si>
    <t>Koer(latt)</t>
  </si>
  <si>
    <t>Epp Keevallik</t>
  </si>
  <si>
    <t>Kadi Viitmaa</t>
  </si>
  <si>
    <t>Rutt (20)</t>
  </si>
  <si>
    <t>Lohusalu Arukas Arabella</t>
  </si>
  <si>
    <t>Bella</t>
  </si>
  <si>
    <t>EST-01874/08</t>
  </si>
  <si>
    <t>epp@keevallik.ee</t>
  </si>
  <si>
    <t>Viking</t>
  </si>
  <si>
    <t>Lexberry´s Girl Power Ert</t>
  </si>
  <si>
    <t>Dirtdigger`s Sepptember Ruby</t>
  </si>
  <si>
    <t>Just Patrick v. Statum</t>
  </si>
  <si>
    <t>Pätrik</t>
  </si>
  <si>
    <t>EST-01861/06</t>
  </si>
  <si>
    <t>TÄISKASVANUD</t>
  </si>
  <si>
    <t>Bossi ja Tiina</t>
  </si>
  <si>
    <t>Dora ja Martin</t>
  </si>
  <si>
    <t>Ilze ja Aimi</t>
  </si>
  <si>
    <t>Vilma ja Annika</t>
  </si>
  <si>
    <t>Irwin ja Anna</t>
  </si>
  <si>
    <t xml:space="preserve">Iso ja Kadi </t>
  </si>
  <si>
    <t>Mint ja Aleksandr</t>
  </si>
  <si>
    <t>Pipi ja Karola</t>
  </si>
  <si>
    <t xml:space="preserve">Samia ja Eerki </t>
  </si>
  <si>
    <t>Tessa ja Margit</t>
  </si>
  <si>
    <t>Uku ja Kerttu</t>
  </si>
  <si>
    <t>Friida ja Marit</t>
  </si>
  <si>
    <t>Lotta ja Gerli</t>
  </si>
  <si>
    <t>Gerli Esling</t>
  </si>
  <si>
    <t>Inno Bortnovskiy</t>
  </si>
  <si>
    <t>Tiina Ehavalt</t>
  </si>
  <si>
    <t>Didi</t>
  </si>
  <si>
    <t>Njusha (midi)</t>
  </si>
  <si>
    <t>Frank (midi)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</si>
</sst>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"/>
  </numFmts>
  <fonts count="13" x14ac:knownFonts="1">
    <font>
      <sz val="11"/>
      <color theme="1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sz val="15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  <charset val="186"/>
    </font>
    <font>
      <b/>
      <sz val="18"/>
      <color theme="1"/>
      <name val="Arial Rounded MT Bold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116">
    <xf numFmtId="0" fontId="0" fillId="0" borderId="0" xfId="0"/>
    <xf numFmtId="0" fontId="3" fillId="0" borderId="0" xfId="1"/>
    <xf numFmtId="0" fontId="4" fillId="0" borderId="0" xfId="1" applyFont="1" applyFill="1"/>
    <xf numFmtId="0" fontId="4" fillId="0" borderId="0" xfId="1" applyFont="1" applyFill="1" applyAlignment="1">
      <alignment horizontal="right"/>
    </xf>
    <xf numFmtId="0" fontId="3" fillId="0" borderId="0" xfId="1" applyFill="1"/>
    <xf numFmtId="0" fontId="4" fillId="0" borderId="0" xfId="1" applyFont="1"/>
    <xf numFmtId="0" fontId="1" fillId="0" borderId="0" xfId="1" applyFont="1"/>
    <xf numFmtId="0" fontId="3" fillId="0" borderId="7" xfId="1" applyBorder="1"/>
    <xf numFmtId="0" fontId="5" fillId="0" borderId="7" xfId="1" applyFont="1" applyBorder="1" applyAlignment="1">
      <alignment vertical="center" wrapText="1"/>
    </xf>
    <xf numFmtId="0" fontId="5" fillId="0" borderId="4" xfId="1" applyFont="1" applyBorder="1" applyAlignment="1">
      <alignment horizontal="center"/>
    </xf>
    <xf numFmtId="0" fontId="2" fillId="0" borderId="0" xfId="2" applyFont="1" applyAlignment="1"/>
    <xf numFmtId="2" fontId="3" fillId="0" borderId="1" xfId="1" applyNumberFormat="1" applyBorder="1"/>
    <xf numFmtId="0" fontId="7" fillId="0" borderId="0" xfId="1" applyFont="1"/>
    <xf numFmtId="0" fontId="4" fillId="0" borderId="0" xfId="1" applyFont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2" fillId="0" borderId="0" xfId="1" applyFont="1" applyAlignment="1"/>
    <xf numFmtId="164" fontId="2" fillId="0" borderId="0" xfId="1" applyNumberFormat="1" applyFont="1" applyAlignment="1"/>
    <xf numFmtId="1" fontId="2" fillId="0" borderId="0" xfId="1" applyNumberFormat="1" applyFont="1" applyAlignment="1"/>
    <xf numFmtId="0" fontId="2" fillId="0" borderId="0" xfId="1" applyFont="1"/>
    <xf numFmtId="0" fontId="3" fillId="0" borderId="0" xfId="1" applyFont="1" applyAlignment="1"/>
    <xf numFmtId="0" fontId="5" fillId="0" borderId="28" xfId="1" applyFont="1" applyBorder="1" applyAlignment="1">
      <alignment horizontal="center"/>
    </xf>
    <xf numFmtId="0" fontId="8" fillId="0" borderId="14" xfId="1" applyFont="1" applyFill="1" applyBorder="1"/>
    <xf numFmtId="0" fontId="8" fillId="0" borderId="4" xfId="1" applyFont="1" applyFill="1" applyBorder="1"/>
    <xf numFmtId="2" fontId="3" fillId="0" borderId="24" xfId="1" applyNumberFormat="1" applyBorder="1"/>
    <xf numFmtId="0" fontId="3" fillId="0" borderId="5" xfId="1" applyBorder="1"/>
    <xf numFmtId="0" fontId="3" fillId="0" borderId="28" xfId="1" applyBorder="1"/>
    <xf numFmtId="0" fontId="3" fillId="0" borderId="26" xfId="1" applyBorder="1"/>
    <xf numFmtId="0" fontId="8" fillId="0" borderId="18" xfId="1" applyFont="1" applyFill="1" applyBorder="1"/>
    <xf numFmtId="0" fontId="8" fillId="0" borderId="19" xfId="1" applyFont="1" applyFill="1" applyBorder="1"/>
    <xf numFmtId="164" fontId="2" fillId="0" borderId="0" xfId="2" applyNumberFormat="1" applyFont="1" applyAlignment="1"/>
    <xf numFmtId="1" fontId="2" fillId="0" borderId="0" xfId="2" applyNumberFormat="1" applyFont="1" applyAlignment="1"/>
    <xf numFmtId="0" fontId="2" fillId="0" borderId="0" xfId="2" applyFont="1"/>
    <xf numFmtId="0" fontId="6" fillId="0" borderId="0" xfId="2" applyFont="1" applyAlignment="1"/>
    <xf numFmtId="2" fontId="9" fillId="0" borderId="14" xfId="1" applyNumberFormat="1" applyFont="1" applyBorder="1"/>
    <xf numFmtId="2" fontId="3" fillId="0" borderId="26" xfId="1" applyNumberFormat="1" applyBorder="1"/>
    <xf numFmtId="0" fontId="3" fillId="0" borderId="0" xfId="1" applyBorder="1"/>
    <xf numFmtId="2" fontId="3" fillId="0" borderId="2" xfId="1" applyNumberFormat="1" applyBorder="1"/>
    <xf numFmtId="0" fontId="5" fillId="0" borderId="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3" xfId="1" applyFont="1" applyBorder="1" applyAlignment="1">
      <alignment horizontal="center" wrapText="1"/>
    </xf>
    <xf numFmtId="0" fontId="5" fillId="0" borderId="25" xfId="1" applyFont="1" applyBorder="1" applyAlignment="1">
      <alignment horizont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3" fillId="0" borderId="15" xfId="1" applyBorder="1"/>
    <xf numFmtId="0" fontId="3" fillId="0" borderId="2" xfId="1" applyBorder="1"/>
    <xf numFmtId="0" fontId="3" fillId="0" borderId="20" xfId="1" applyBorder="1"/>
    <xf numFmtId="0" fontId="3" fillId="0" borderId="22" xfId="1" applyBorder="1"/>
    <xf numFmtId="0" fontId="3" fillId="0" borderId="16" xfId="1" applyBorder="1"/>
    <xf numFmtId="0" fontId="3" fillId="0" borderId="14" xfId="1" applyBorder="1"/>
    <xf numFmtId="0" fontId="3" fillId="0" borderId="18" xfId="1" applyBorder="1"/>
    <xf numFmtId="0" fontId="8" fillId="0" borderId="2" xfId="1" applyFont="1" applyFill="1" applyBorder="1"/>
    <xf numFmtId="0" fontId="8" fillId="0" borderId="15" xfId="1" applyFont="1" applyFill="1" applyBorder="1"/>
    <xf numFmtId="0" fontId="8" fillId="0" borderId="16" xfId="1" applyFont="1" applyFill="1" applyBorder="1"/>
    <xf numFmtId="0" fontId="8" fillId="0" borderId="21" xfId="1" applyFont="1" applyFill="1" applyBorder="1"/>
    <xf numFmtId="0" fontId="8" fillId="0" borderId="22" xfId="1" applyFont="1" applyFill="1" applyBorder="1"/>
    <xf numFmtId="0" fontId="5" fillId="0" borderId="2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2" fontId="3" fillId="0" borderId="15" xfId="1" applyNumberFormat="1" applyBorder="1"/>
    <xf numFmtId="2" fontId="3" fillId="0" borderId="21" xfId="1" applyNumberFormat="1" applyBorder="1"/>
    <xf numFmtId="2" fontId="3" fillId="0" borderId="14" xfId="1" applyNumberFormat="1" applyBorder="1"/>
    <xf numFmtId="2" fontId="3" fillId="0" borderId="18" xfId="1" applyNumberFormat="1" applyBorder="1"/>
    <xf numFmtId="0" fontId="5" fillId="0" borderId="6" xfId="1" applyFont="1" applyBorder="1" applyAlignment="1">
      <alignment horizontal="center"/>
    </xf>
    <xf numFmtId="0" fontId="3" fillId="0" borderId="3" xfId="1" applyBorder="1"/>
    <xf numFmtId="0" fontId="3" fillId="0" borderId="29" xfId="1" applyBorder="1"/>
    <xf numFmtId="0" fontId="3" fillId="0" borderId="17" xfId="1" applyBorder="1"/>
    <xf numFmtId="0" fontId="3" fillId="0" borderId="23" xfId="1" applyBorder="1"/>
    <xf numFmtId="0" fontId="5" fillId="0" borderId="2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3" fillId="0" borderId="1" xfId="1" applyBorder="1"/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wrapText="1"/>
    </xf>
    <xf numFmtId="0" fontId="5" fillId="0" borderId="31" xfId="1" applyFont="1" applyBorder="1" applyAlignment="1">
      <alignment horizontal="center" wrapText="1"/>
    </xf>
    <xf numFmtId="0" fontId="5" fillId="0" borderId="30" xfId="1" applyFont="1" applyBorder="1" applyAlignment="1">
      <alignment horizontal="center" vertical="center" wrapText="1"/>
    </xf>
    <xf numFmtId="0" fontId="5" fillId="0" borderId="31" xfId="1" applyFont="1" applyBorder="1" applyAlignment="1">
      <alignment horizontal="center" vertical="center" wrapText="1"/>
    </xf>
    <xf numFmtId="0" fontId="10" fillId="0" borderId="14" xfId="1" applyFont="1" applyBorder="1"/>
    <xf numFmtId="2" fontId="3" fillId="0" borderId="19" xfId="1" applyNumberFormat="1" applyBorder="1"/>
    <xf numFmtId="0" fontId="3" fillId="0" borderId="32" xfId="1" applyBorder="1"/>
    <xf numFmtId="0" fontId="4" fillId="0" borderId="7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2" fontId="9" fillId="0" borderId="18" xfId="1" applyNumberFormat="1" applyFont="1" applyBorder="1"/>
    <xf numFmtId="2" fontId="3" fillId="0" borderId="20" xfId="1" applyNumberFormat="1" applyBorder="1"/>
    <xf numFmtId="0" fontId="5" fillId="0" borderId="33" xfId="1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5" fillId="0" borderId="35" xfId="1" applyFont="1" applyBorder="1" applyAlignment="1">
      <alignment horizontal="center"/>
    </xf>
    <xf numFmtId="0" fontId="5" fillId="0" borderId="30" xfId="1" applyFont="1" applyBorder="1" applyAlignment="1">
      <alignment wrapText="1"/>
    </xf>
    <xf numFmtId="0" fontId="3" fillId="0" borderId="24" xfId="1" applyBorder="1"/>
    <xf numFmtId="2" fontId="3" fillId="0" borderId="5" xfId="1" applyNumberFormat="1" applyBorder="1"/>
    <xf numFmtId="2" fontId="10" fillId="0" borderId="15" xfId="1" applyNumberFormat="1" applyFont="1" applyBorder="1"/>
    <xf numFmtId="0" fontId="10" fillId="0" borderId="2" xfId="1" applyFont="1" applyBorder="1"/>
    <xf numFmtId="0" fontId="10" fillId="0" borderId="16" xfId="1" applyFont="1" applyBorder="1"/>
    <xf numFmtId="2" fontId="10" fillId="0" borderId="14" xfId="1" applyNumberFormat="1" applyFont="1" applyBorder="1"/>
    <xf numFmtId="0" fontId="10" fillId="0" borderId="15" xfId="1" applyFont="1" applyBorder="1"/>
    <xf numFmtId="0" fontId="11" fillId="0" borderId="15" xfId="1" applyFont="1" applyFill="1" applyBorder="1"/>
    <xf numFmtId="0" fontId="11" fillId="0" borderId="16" xfId="1" applyFont="1" applyFill="1" applyBorder="1"/>
    <xf numFmtId="2" fontId="10" fillId="0" borderId="1" xfId="1" applyNumberFormat="1" applyFont="1" applyBorder="1"/>
    <xf numFmtId="0" fontId="10" fillId="0" borderId="3" xfId="1" applyFont="1" applyBorder="1"/>
    <xf numFmtId="0" fontId="10" fillId="0" borderId="17" xfId="1" applyFont="1" applyBorder="1"/>
    <xf numFmtId="0" fontId="11" fillId="0" borderId="14" xfId="1" applyFont="1" applyFill="1" applyBorder="1"/>
    <xf numFmtId="0" fontId="11" fillId="0" borderId="1" xfId="1" applyFont="1" applyFill="1" applyBorder="1"/>
    <xf numFmtId="0" fontId="11" fillId="0" borderId="4" xfId="1" applyFont="1" applyFill="1" applyBorder="1"/>
    <xf numFmtId="2" fontId="10" fillId="0" borderId="24" xfId="1" applyNumberFormat="1" applyFont="1" applyBorder="1"/>
    <xf numFmtId="0" fontId="10" fillId="0" borderId="5" xfId="1" applyFont="1" applyBorder="1"/>
    <xf numFmtId="0" fontId="10" fillId="0" borderId="28" xfId="1" applyFont="1" applyBorder="1"/>
    <xf numFmtId="0" fontId="10" fillId="0" borderId="26" xfId="1" applyFont="1" applyBorder="1"/>
    <xf numFmtId="2" fontId="12" fillId="0" borderId="14" xfId="1" applyNumberFormat="1" applyFont="1" applyBorder="1"/>
  </cellXfs>
  <cellStyles count="3">
    <cellStyle name="Normal" xfId="0" builtinId="0"/>
    <cellStyle name="Normal 2" xfId="1" xr:uid="{D2F5D7F1-403C-44F4-95BB-6ED9B1F3F7FB}"/>
    <cellStyle name="Normal 2 2" xfId="2" xr:uid="{35E4CE25-AD1F-42A7-992B-4CCB77D0D8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3CEF0-49D5-4EC8-AAAB-313F65AFFEAA}">
  <dimension ref="A1:Q24"/>
  <sheetViews>
    <sheetView tabSelected="1" topLeftCell="C1" workbookViewId="0">
      <selection activeCell="L33" sqref="L33"/>
    </sheetView>
  </sheetViews>
  <sheetFormatPr defaultColWidth="9.140625" defaultRowHeight="15" x14ac:dyDescent="0.25"/>
  <cols>
    <col min="1" max="1" width="0" style="1" hidden="1" customWidth="1"/>
    <col min="2" max="2" width="43.28515625" style="1" hidden="1" customWidth="1"/>
    <col min="3" max="3" width="11.85546875" style="1" customWidth="1"/>
    <col min="4" max="4" width="19.42578125" style="1" bestFit="1" customWidth="1"/>
    <col min="5" max="16384" width="9.140625" style="1"/>
  </cols>
  <sheetData>
    <row r="1" spans="1:17" x14ac:dyDescent="0.25">
      <c r="E1" s="2">
        <v>125</v>
      </c>
      <c r="F1" s="2" t="s">
        <v>61</v>
      </c>
      <c r="G1" s="2" t="s">
        <v>62</v>
      </c>
      <c r="H1" s="2">
        <f>E1/K1</f>
        <v>35.714285714285715</v>
      </c>
      <c r="I1" s="2" t="s">
        <v>63</v>
      </c>
      <c r="J1" s="3" t="s">
        <v>64</v>
      </c>
      <c r="K1" s="2">
        <v>3.5</v>
      </c>
      <c r="L1" s="2" t="s">
        <v>65</v>
      </c>
      <c r="M1" s="2" t="s">
        <v>66</v>
      </c>
      <c r="N1" s="4">
        <f>2*H1</f>
        <v>71.428571428571431</v>
      </c>
      <c r="O1" s="5" t="s">
        <v>63</v>
      </c>
      <c r="P1" s="5"/>
      <c r="Q1" s="5"/>
    </row>
    <row r="2" spans="1:17" ht="23.25" x14ac:dyDescent="0.35">
      <c r="D2" s="6" t="s">
        <v>67</v>
      </c>
      <c r="E2" s="2">
        <v>145</v>
      </c>
      <c r="F2" s="2" t="s">
        <v>61</v>
      </c>
      <c r="G2" s="2" t="s">
        <v>62</v>
      </c>
      <c r="H2" s="2">
        <f>E2/K2</f>
        <v>41.428571428571431</v>
      </c>
      <c r="I2" s="2" t="s">
        <v>63</v>
      </c>
      <c r="J2" s="3" t="s">
        <v>68</v>
      </c>
      <c r="K2" s="2">
        <v>3.5</v>
      </c>
      <c r="L2" s="2" t="s">
        <v>65</v>
      </c>
      <c r="M2" s="2" t="s">
        <v>66</v>
      </c>
      <c r="N2" s="4">
        <f>H2*2</f>
        <v>82.857142857142861</v>
      </c>
      <c r="O2" s="5" t="s">
        <v>63</v>
      </c>
      <c r="P2" s="5"/>
      <c r="Q2" s="5"/>
    </row>
    <row r="3" spans="1:17" ht="15.75" thickBot="1" x14ac:dyDescent="0.3"/>
    <row r="4" spans="1:17" ht="15" customHeight="1" thickBot="1" x14ac:dyDescent="0.3">
      <c r="D4" s="7"/>
      <c r="E4" s="92" t="s">
        <v>69</v>
      </c>
      <c r="F4" s="93"/>
      <c r="G4" s="93"/>
      <c r="H4" s="93"/>
      <c r="I4" s="94"/>
      <c r="J4" s="92" t="s">
        <v>70</v>
      </c>
      <c r="K4" s="93"/>
      <c r="L4" s="93"/>
      <c r="M4" s="93"/>
      <c r="N4" s="94"/>
      <c r="O4" s="95" t="s">
        <v>71</v>
      </c>
      <c r="P4" s="8" t="s">
        <v>72</v>
      </c>
      <c r="Q4" s="8" t="s">
        <v>73</v>
      </c>
    </row>
    <row r="5" spans="1:17" ht="26.25" x14ac:dyDescent="0.25">
      <c r="D5" s="54"/>
      <c r="E5" s="61" t="s">
        <v>62</v>
      </c>
      <c r="F5" s="62" t="s">
        <v>74</v>
      </c>
      <c r="G5" s="62" t="s">
        <v>75</v>
      </c>
      <c r="H5" s="62" t="s">
        <v>76</v>
      </c>
      <c r="I5" s="20" t="s">
        <v>77</v>
      </c>
      <c r="J5" s="73" t="s">
        <v>62</v>
      </c>
      <c r="K5" s="72" t="s">
        <v>74</v>
      </c>
      <c r="L5" s="72" t="s">
        <v>75</v>
      </c>
      <c r="M5" s="72" t="s">
        <v>78</v>
      </c>
      <c r="N5" s="74" t="s">
        <v>79</v>
      </c>
      <c r="O5" s="95" t="s">
        <v>71</v>
      </c>
      <c r="P5" s="8" t="s">
        <v>72</v>
      </c>
      <c r="Q5" s="8" t="s">
        <v>73</v>
      </c>
    </row>
    <row r="6" spans="1:17" ht="18.75" x14ac:dyDescent="0.25">
      <c r="A6" s="10" t="s">
        <v>16</v>
      </c>
      <c r="B6" s="10" t="s">
        <v>80</v>
      </c>
      <c r="C6" s="10"/>
      <c r="D6" s="85" t="s">
        <v>104</v>
      </c>
      <c r="E6" s="98">
        <v>25.65</v>
      </c>
      <c r="F6" s="99">
        <f>IF(E6=0,0,E6-$H$1)</f>
        <v>-10.064285714285717</v>
      </c>
      <c r="G6" s="99"/>
      <c r="H6" s="99">
        <f>IF(F6&lt;0,G6,F6+G6)</f>
        <v>0</v>
      </c>
      <c r="I6" s="100">
        <v>2</v>
      </c>
      <c r="J6" s="98">
        <v>28.87</v>
      </c>
      <c r="K6" s="99">
        <f>IF(J6=0,0,J6-$H$2)</f>
        <v>-12.55857142857143</v>
      </c>
      <c r="L6" s="99"/>
      <c r="M6" s="99">
        <f>IF(K6&lt;0,L6,K6+L6)</f>
        <v>0</v>
      </c>
      <c r="N6" s="100">
        <v>4</v>
      </c>
      <c r="O6" s="85">
        <f>H6+M6</f>
        <v>0</v>
      </c>
      <c r="P6" s="101">
        <f>E6+J6</f>
        <v>54.519999999999996</v>
      </c>
      <c r="Q6" s="85">
        <v>1</v>
      </c>
    </row>
    <row r="7" spans="1:17" x14ac:dyDescent="0.25">
      <c r="D7" s="85" t="s">
        <v>111</v>
      </c>
      <c r="E7" s="102">
        <v>29.97</v>
      </c>
      <c r="F7" s="99">
        <f>IF(E7=0,0,E7-$H$1)</f>
        <v>-5.7442857142857164</v>
      </c>
      <c r="G7" s="99"/>
      <c r="H7" s="99">
        <f>IF(F7&lt;0,G7,F7+G7)</f>
        <v>0</v>
      </c>
      <c r="I7" s="100">
        <v>3</v>
      </c>
      <c r="J7" s="102">
        <v>33.119999999999997</v>
      </c>
      <c r="K7" s="99">
        <f>IF(J7=0,0,J7-$H$2)</f>
        <v>-8.3085714285714332</v>
      </c>
      <c r="L7" s="99"/>
      <c r="M7" s="99">
        <f>IF(K7&lt;0,L7,K7+L7)</f>
        <v>0</v>
      </c>
      <c r="N7" s="100">
        <v>6</v>
      </c>
      <c r="O7" s="85">
        <f>H7+M7</f>
        <v>0</v>
      </c>
      <c r="P7" s="101">
        <f>E7+J7</f>
        <v>63.089999999999996</v>
      </c>
      <c r="Q7" s="85">
        <v>2</v>
      </c>
    </row>
    <row r="8" spans="1:17" x14ac:dyDescent="0.25">
      <c r="D8" s="85" t="s">
        <v>109</v>
      </c>
      <c r="E8" s="102">
        <v>34.94</v>
      </c>
      <c r="F8" s="99">
        <f>IF(E8=0,0,E8-$H$1)</f>
        <v>-0.77428571428571757</v>
      </c>
      <c r="G8" s="99">
        <v>5</v>
      </c>
      <c r="H8" s="99">
        <f>IF(F8&lt;0,G8,F8+G8)</f>
        <v>5</v>
      </c>
      <c r="I8" s="100">
        <v>6</v>
      </c>
      <c r="J8" s="102">
        <v>27.87</v>
      </c>
      <c r="K8" s="99">
        <f>IF(J8=0,0,J8-$H$2)</f>
        <v>-13.55857142857143</v>
      </c>
      <c r="L8" s="99"/>
      <c r="M8" s="99">
        <f>IF(K8&lt;0,L8,K8+L8)</f>
        <v>0</v>
      </c>
      <c r="N8" s="100">
        <v>2</v>
      </c>
      <c r="O8" s="85">
        <f>H8+M8</f>
        <v>5</v>
      </c>
      <c r="P8" s="101">
        <f>E8+J8</f>
        <v>62.81</v>
      </c>
      <c r="Q8" s="85">
        <v>3</v>
      </c>
    </row>
    <row r="9" spans="1:17" x14ac:dyDescent="0.25">
      <c r="D9" s="54" t="s">
        <v>108</v>
      </c>
      <c r="E9" s="49">
        <v>33.1</v>
      </c>
      <c r="F9" s="50">
        <f>IF(E9=0,0,E9-$H$1)</f>
        <v>-2.6142857142857139</v>
      </c>
      <c r="G9" s="50">
        <v>5</v>
      </c>
      <c r="H9" s="50">
        <f>IF(F9&lt;0,G9,F9+G9)</f>
        <v>5</v>
      </c>
      <c r="I9" s="53">
        <v>5</v>
      </c>
      <c r="J9" s="49">
        <v>31.96</v>
      </c>
      <c r="K9" s="50">
        <f>IF(J9=0,0,J9-$H$2)</f>
        <v>-9.4685714285714297</v>
      </c>
      <c r="L9" s="50"/>
      <c r="M9" s="50">
        <f>IF(K9&lt;0,L9,K9+L9)</f>
        <v>0</v>
      </c>
      <c r="N9" s="53">
        <v>5</v>
      </c>
      <c r="O9" s="54">
        <f>H9+M9</f>
        <v>5</v>
      </c>
      <c r="P9" s="65">
        <f>E9+J9</f>
        <v>65.06</v>
      </c>
      <c r="Q9" s="54">
        <v>4</v>
      </c>
    </row>
    <row r="10" spans="1:17" x14ac:dyDescent="0.25">
      <c r="D10" s="26" t="s">
        <v>115</v>
      </c>
      <c r="E10" s="96">
        <v>37.090000000000003</v>
      </c>
      <c r="F10" s="97">
        <f>IF(E10=0,0,E10-$H$1)</f>
        <v>1.3757142857142881</v>
      </c>
      <c r="G10" s="97">
        <v>10</v>
      </c>
      <c r="H10" s="97">
        <f>IF(F10&lt;0,G10,F10+G10)</f>
        <v>11.375714285714288</v>
      </c>
      <c r="I10" s="25">
        <v>8</v>
      </c>
      <c r="J10" s="96">
        <v>36.97</v>
      </c>
      <c r="K10" s="24">
        <f>IF(J10=0,0,J10-$H$2)</f>
        <v>-4.4585714285714317</v>
      </c>
      <c r="L10" s="24">
        <v>5</v>
      </c>
      <c r="M10" s="24">
        <f>IF(K10&lt;0,L10,K10+L10)</f>
        <v>5</v>
      </c>
      <c r="N10" s="25"/>
      <c r="O10" s="34">
        <f>H10+M10</f>
        <v>16.375714285714288</v>
      </c>
      <c r="P10" s="34">
        <f>E10+J10</f>
        <v>74.06</v>
      </c>
      <c r="Q10" s="26">
        <v>5</v>
      </c>
    </row>
    <row r="11" spans="1:17" x14ac:dyDescent="0.25">
      <c r="D11" s="54" t="s">
        <v>103</v>
      </c>
      <c r="E11" s="63">
        <v>0</v>
      </c>
      <c r="F11" s="50"/>
      <c r="G11" s="50">
        <v>100</v>
      </c>
      <c r="H11" s="50">
        <f>IF(F11&lt;0,G11,F11+G11)</f>
        <v>100</v>
      </c>
      <c r="I11" s="53"/>
      <c r="J11" s="63">
        <v>28.37</v>
      </c>
      <c r="K11" s="50">
        <f>IF(J11=0,0,J11-$H$2)</f>
        <v>-13.05857142857143</v>
      </c>
      <c r="L11" s="50"/>
      <c r="M11" s="50">
        <f>IF(K11&lt;0,L11,K11+L11)</f>
        <v>0</v>
      </c>
      <c r="N11" s="53">
        <v>3</v>
      </c>
      <c r="O11" s="54">
        <f>H11+M11</f>
        <v>100</v>
      </c>
      <c r="P11" s="65">
        <f>E11+J11</f>
        <v>28.37</v>
      </c>
      <c r="Q11" s="54">
        <v>8</v>
      </c>
    </row>
    <row r="12" spans="1:17" x14ac:dyDescent="0.25">
      <c r="D12" s="54" t="s">
        <v>105</v>
      </c>
      <c r="E12" s="63">
        <v>24.5</v>
      </c>
      <c r="F12" s="50">
        <f>IF(E12=0,0,E12-$H$1)</f>
        <v>-11.214285714285715</v>
      </c>
      <c r="G12" s="50"/>
      <c r="H12" s="50">
        <f>IF(F12&lt;0,G12,F12+G12)</f>
        <v>0</v>
      </c>
      <c r="I12" s="53">
        <v>1</v>
      </c>
      <c r="J12" s="63">
        <v>0</v>
      </c>
      <c r="K12" s="50">
        <f>IF(J12=0,0,J12-$H$2)</f>
        <v>0</v>
      </c>
      <c r="L12" s="50">
        <v>100</v>
      </c>
      <c r="M12" s="50">
        <f>IF(K12&lt;0,L12,K12+L12)</f>
        <v>100</v>
      </c>
      <c r="N12" s="53"/>
      <c r="O12" s="54">
        <f>H12+M12</f>
        <v>100</v>
      </c>
      <c r="P12" s="65">
        <f>E12+J12</f>
        <v>24.5</v>
      </c>
      <c r="Q12" s="54">
        <v>7</v>
      </c>
    </row>
    <row r="13" spans="1:17" x14ac:dyDescent="0.25">
      <c r="D13" s="54" t="s">
        <v>107</v>
      </c>
      <c r="E13" s="63">
        <v>35.19</v>
      </c>
      <c r="F13" s="50">
        <f>IF(E13=0,0,E13-$H$1)</f>
        <v>-0.52428571428571757</v>
      </c>
      <c r="G13" s="50"/>
      <c r="H13" s="50">
        <f>IF(F13&lt;0,G13,F13+G13)</f>
        <v>0</v>
      </c>
      <c r="I13" s="53">
        <v>7</v>
      </c>
      <c r="J13" s="63">
        <v>0</v>
      </c>
      <c r="K13" s="50">
        <f>IF(J13=0,0,J13-$H$2)</f>
        <v>0</v>
      </c>
      <c r="L13" s="50">
        <v>100</v>
      </c>
      <c r="M13" s="50">
        <f>IF(K13&lt;0,L13,K13+L13)</f>
        <v>100</v>
      </c>
      <c r="N13" s="53"/>
      <c r="O13" s="54">
        <f>H13+M13</f>
        <v>100</v>
      </c>
      <c r="P13" s="65">
        <f>E13+J13</f>
        <v>35.19</v>
      </c>
      <c r="Q13" s="54">
        <v>10</v>
      </c>
    </row>
    <row r="14" spans="1:17" x14ac:dyDescent="0.25">
      <c r="D14" s="54" t="s">
        <v>110</v>
      </c>
      <c r="E14" s="49">
        <v>0</v>
      </c>
      <c r="F14" s="50">
        <f>IF(E14=0,0,E14-$H$1)</f>
        <v>0</v>
      </c>
      <c r="G14" s="50">
        <v>100</v>
      </c>
      <c r="H14" s="50">
        <f>IF(F14&lt;0,G14,F14+G14)</f>
        <v>100</v>
      </c>
      <c r="I14" s="53"/>
      <c r="J14" s="49">
        <v>37.25</v>
      </c>
      <c r="K14" s="50">
        <f>IF(J14=0,0,J14-$H$2)</f>
        <v>-4.1785714285714306</v>
      </c>
      <c r="L14" s="50"/>
      <c r="M14" s="50">
        <f>IF(K14&lt;0,L14,K14+L14)</f>
        <v>0</v>
      </c>
      <c r="N14" s="53"/>
      <c r="O14" s="54">
        <f>H14+M14</f>
        <v>100</v>
      </c>
      <c r="P14" s="65">
        <f>E14+J14</f>
        <v>37.25</v>
      </c>
      <c r="Q14" s="54">
        <v>11</v>
      </c>
    </row>
    <row r="15" spans="1:17" x14ac:dyDescent="0.25">
      <c r="D15" s="54" t="s">
        <v>112</v>
      </c>
      <c r="E15" s="49">
        <v>31.09</v>
      </c>
      <c r="F15" s="50">
        <f>IF(E15=0,0,E15-$H$1)</f>
        <v>-4.6242857142857154</v>
      </c>
      <c r="G15" s="50"/>
      <c r="H15" s="50">
        <f>IF(F15&lt;0,G15,F15+G15)</f>
        <v>0</v>
      </c>
      <c r="I15" s="53">
        <v>4</v>
      </c>
      <c r="J15" s="49">
        <v>0</v>
      </c>
      <c r="K15" s="50">
        <f>IF(J15=0,0,J15-$H$2)</f>
        <v>0</v>
      </c>
      <c r="L15" s="50">
        <v>100</v>
      </c>
      <c r="M15" s="50">
        <f>IF(K15&lt;0,L15,K15+L15)</f>
        <v>100</v>
      </c>
      <c r="N15" s="53"/>
      <c r="O15" s="54">
        <f>H15+M15</f>
        <v>100</v>
      </c>
      <c r="P15" s="65">
        <f>E15+J15</f>
        <v>31.09</v>
      </c>
      <c r="Q15" s="54">
        <v>9</v>
      </c>
    </row>
    <row r="16" spans="1:17" x14ac:dyDescent="0.25">
      <c r="D16" s="54" t="s">
        <v>114</v>
      </c>
      <c r="E16" s="49">
        <v>0</v>
      </c>
      <c r="F16" s="50">
        <f>IF(E16=0,0,E16-$H$1)</f>
        <v>0</v>
      </c>
      <c r="G16" s="50">
        <v>100</v>
      </c>
      <c r="H16" s="50">
        <f>IF(F16&lt;0,G16,F16+G16)</f>
        <v>100</v>
      </c>
      <c r="I16" s="53"/>
      <c r="J16" s="49">
        <v>23.28</v>
      </c>
      <c r="K16" s="50">
        <f>IF(J16=0,0,J16-$H$2)</f>
        <v>-18.148571428571429</v>
      </c>
      <c r="L16" s="50"/>
      <c r="M16" s="50">
        <f>IF(K16&lt;0,L16,K16+L16)</f>
        <v>0</v>
      </c>
      <c r="N16" s="53">
        <v>1</v>
      </c>
      <c r="O16" s="54">
        <f>H16+M16</f>
        <v>100</v>
      </c>
      <c r="P16" s="65">
        <f>E16+J16</f>
        <v>23.28</v>
      </c>
      <c r="Q16" s="54">
        <v>6</v>
      </c>
    </row>
    <row r="17" spans="4:17" x14ac:dyDescent="0.25">
      <c r="D17" s="54" t="s">
        <v>113</v>
      </c>
      <c r="E17" s="49">
        <v>0</v>
      </c>
      <c r="F17" s="50">
        <f>IF(E17=0,0,E17-$H$1)</f>
        <v>0</v>
      </c>
      <c r="G17" s="50">
        <v>100</v>
      </c>
      <c r="H17" s="50">
        <f>IF(F17&lt;0,G17,F17+G17)</f>
        <v>100</v>
      </c>
      <c r="I17" s="53"/>
      <c r="J17" s="49">
        <v>41.78</v>
      </c>
      <c r="K17" s="50">
        <f>IF(J17=0,0,J17-$H$2)</f>
        <v>0.35142857142857054</v>
      </c>
      <c r="L17" s="50">
        <v>10</v>
      </c>
      <c r="M17" s="36">
        <f>IF(K17&lt;0,L17,K17+L17)</f>
        <v>10.351428571428571</v>
      </c>
      <c r="N17" s="53"/>
      <c r="O17" s="65">
        <f>H17+M17</f>
        <v>110.35142857142857</v>
      </c>
      <c r="P17" s="65">
        <f>E17+J17</f>
        <v>41.78</v>
      </c>
      <c r="Q17" s="54">
        <v>12</v>
      </c>
    </row>
    <row r="18" spans="4:17" ht="15.75" thickBot="1" x14ac:dyDescent="0.3">
      <c r="D18" s="55" t="s">
        <v>106</v>
      </c>
      <c r="E18" s="64">
        <v>0</v>
      </c>
      <c r="F18" s="51">
        <f>IF(E18=0,0,E18-$H$1)</f>
        <v>0</v>
      </c>
      <c r="G18" s="51">
        <v>100</v>
      </c>
      <c r="H18" s="51">
        <f>IF(F18&lt;0,G18,F18+G18)</f>
        <v>100</v>
      </c>
      <c r="I18" s="52"/>
      <c r="J18" s="64">
        <v>42.03</v>
      </c>
      <c r="K18" s="51">
        <f>IF(J18=0,0,J18-$H$2)</f>
        <v>0.60142857142857054</v>
      </c>
      <c r="L18" s="51">
        <v>10</v>
      </c>
      <c r="M18" s="91">
        <f>IF(K18&lt;0,L18,K18+L18)</f>
        <v>10.601428571428571</v>
      </c>
      <c r="N18" s="52"/>
      <c r="O18" s="66">
        <f>H18+M18</f>
        <v>110.60142857142857</v>
      </c>
      <c r="P18" s="66">
        <f>E18+J18</f>
        <v>42.03</v>
      </c>
      <c r="Q18" s="55">
        <v>13</v>
      </c>
    </row>
    <row r="19" spans="4:17" ht="18.75" customHeight="1" x14ac:dyDescent="0.25">
      <c r="D19" s="10"/>
      <c r="E19" s="10"/>
      <c r="F19" s="35"/>
      <c r="G19" s="35"/>
      <c r="H19" s="35"/>
      <c r="I19" s="35"/>
      <c r="J19" s="35"/>
      <c r="K19" s="35"/>
      <c r="L19" s="35"/>
      <c r="M19" s="35"/>
      <c r="N19" s="35"/>
      <c r="O19" s="35"/>
    </row>
    <row r="20" spans="4:17" ht="18.75" customHeight="1" x14ac:dyDescent="0.25">
      <c r="D20" s="10"/>
      <c r="E20" s="10"/>
      <c r="F20" s="35"/>
      <c r="G20" s="35"/>
      <c r="H20" s="35"/>
      <c r="I20" s="35"/>
      <c r="J20" s="35"/>
      <c r="K20" s="35"/>
      <c r="L20" s="35"/>
      <c r="M20" s="35"/>
      <c r="N20" s="35"/>
      <c r="O20" s="35"/>
    </row>
    <row r="21" spans="4:17" ht="18.75" customHeight="1" x14ac:dyDescent="0.25">
      <c r="D21" s="10"/>
      <c r="E21" s="10"/>
    </row>
    <row r="22" spans="4:17" ht="18.75" customHeight="1" x14ac:dyDescent="0.25">
      <c r="D22" s="10"/>
      <c r="E22" s="10"/>
    </row>
    <row r="23" spans="4:17" ht="18.75" customHeight="1" x14ac:dyDescent="0.25">
      <c r="D23" s="10"/>
      <c r="E23" s="10"/>
    </row>
    <row r="24" spans="4:17" ht="18.75" customHeight="1" x14ac:dyDescent="0.25">
      <c r="D24" s="10"/>
      <c r="E24" s="10"/>
    </row>
  </sheetData>
  <sortState ref="D6:Q18">
    <sortCondition ref="O6:O18"/>
  </sortState>
  <mergeCells count="2">
    <mergeCell ref="E4:I4"/>
    <mergeCell ref="J4:N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D503A-D095-4E12-A405-7FD95C2777FA}">
  <dimension ref="A2:R37"/>
  <sheetViews>
    <sheetView workbookViewId="0">
      <selection activeCell="T15" sqref="T15"/>
    </sheetView>
  </sheetViews>
  <sheetFormatPr defaultColWidth="8.85546875" defaultRowHeight="15" x14ac:dyDescent="0.25"/>
  <cols>
    <col min="1" max="1" width="11.140625" style="1" customWidth="1"/>
    <col min="2" max="2" width="10.42578125" style="1" customWidth="1"/>
    <col min="3" max="3" width="9.28515625" style="1" customWidth="1"/>
    <col min="4" max="4" width="12.7109375" style="1" bestFit="1" customWidth="1"/>
    <col min="5" max="7" width="6.42578125" style="1" customWidth="1"/>
    <col min="8" max="8" width="8.140625" style="1" customWidth="1"/>
    <col min="9" max="15" width="6.42578125" style="1" customWidth="1"/>
    <col min="16" max="16384" width="8.85546875" style="1"/>
  </cols>
  <sheetData>
    <row r="2" spans="1:18" ht="22.5" x14ac:dyDescent="0.3">
      <c r="A2" s="12" t="s">
        <v>81</v>
      </c>
    </row>
    <row r="3" spans="1:18" ht="18" customHeight="1" x14ac:dyDescent="0.3">
      <c r="A3" s="12"/>
      <c r="B3" s="13" t="s">
        <v>82</v>
      </c>
      <c r="C3" s="2">
        <v>103</v>
      </c>
      <c r="D3" s="2" t="s">
        <v>61</v>
      </c>
      <c r="E3" s="2" t="s">
        <v>62</v>
      </c>
      <c r="F3" s="2">
        <f>C3/I3</f>
        <v>32.1875</v>
      </c>
      <c r="G3" s="2" t="s">
        <v>63</v>
      </c>
      <c r="H3" s="3" t="s">
        <v>64</v>
      </c>
      <c r="I3" s="2">
        <v>3.2</v>
      </c>
      <c r="J3" s="2" t="s">
        <v>65</v>
      </c>
      <c r="K3" s="2" t="s">
        <v>66</v>
      </c>
      <c r="L3" s="4">
        <f>2*F3</f>
        <v>64.375</v>
      </c>
      <c r="M3" s="5" t="s">
        <v>63</v>
      </c>
      <c r="N3" s="5"/>
      <c r="O3" s="5"/>
    </row>
    <row r="4" spans="1:18" ht="18" customHeight="1" x14ac:dyDescent="0.3">
      <c r="A4" s="12"/>
      <c r="B4" s="13" t="s">
        <v>83</v>
      </c>
      <c r="C4" s="2">
        <v>106</v>
      </c>
      <c r="D4" s="2" t="s">
        <v>61</v>
      </c>
      <c r="E4" s="2" t="s">
        <v>62</v>
      </c>
      <c r="F4" s="2">
        <f>C4/I4</f>
        <v>33.125</v>
      </c>
      <c r="G4" s="2" t="s">
        <v>63</v>
      </c>
      <c r="H4" s="3" t="s">
        <v>68</v>
      </c>
      <c r="I4" s="2">
        <v>3.2</v>
      </c>
      <c r="J4" s="2" t="s">
        <v>65</v>
      </c>
      <c r="K4" s="2" t="s">
        <v>66</v>
      </c>
      <c r="L4" s="4">
        <f>F4*2</f>
        <v>66.25</v>
      </c>
      <c r="M4" s="5" t="s">
        <v>63</v>
      </c>
      <c r="N4" s="5"/>
      <c r="O4" s="5"/>
    </row>
    <row r="5" spans="1:18" ht="15.75" thickBot="1" x14ac:dyDescent="0.3"/>
    <row r="6" spans="1:18" ht="15" customHeight="1" x14ac:dyDescent="0.25">
      <c r="A6" s="77" t="s">
        <v>58</v>
      </c>
      <c r="B6" s="78" t="s">
        <v>57</v>
      </c>
      <c r="C6" s="75" t="s">
        <v>69</v>
      </c>
      <c r="D6" s="40"/>
      <c r="E6" s="40"/>
      <c r="F6" s="40"/>
      <c r="G6" s="41"/>
      <c r="H6" s="39" t="s">
        <v>84</v>
      </c>
      <c r="I6" s="40"/>
      <c r="J6" s="40"/>
      <c r="K6" s="40"/>
      <c r="L6" s="42"/>
      <c r="M6" s="81" t="s">
        <v>71</v>
      </c>
      <c r="N6" s="83" t="s">
        <v>72</v>
      </c>
      <c r="O6" s="83" t="s">
        <v>73</v>
      </c>
    </row>
    <row r="7" spans="1:18" ht="15.75" thickBot="1" x14ac:dyDescent="0.3">
      <c r="A7" s="79"/>
      <c r="B7" s="80"/>
      <c r="C7" s="9" t="s">
        <v>62</v>
      </c>
      <c r="D7" s="62" t="s">
        <v>74</v>
      </c>
      <c r="E7" s="62" t="s">
        <v>75</v>
      </c>
      <c r="F7" s="62" t="s">
        <v>76</v>
      </c>
      <c r="G7" s="67" t="s">
        <v>77</v>
      </c>
      <c r="H7" s="73" t="s">
        <v>62</v>
      </c>
      <c r="I7" s="72" t="s">
        <v>74</v>
      </c>
      <c r="J7" s="72" t="s">
        <v>75</v>
      </c>
      <c r="K7" s="72" t="s">
        <v>78</v>
      </c>
      <c r="L7" s="74" t="s">
        <v>79</v>
      </c>
      <c r="M7" s="82"/>
      <c r="N7" s="84"/>
      <c r="O7" s="84"/>
      <c r="Q7" s="14"/>
      <c r="R7" s="14"/>
    </row>
    <row r="8" spans="1:18" x14ac:dyDescent="0.25">
      <c r="A8" s="103" t="s">
        <v>30</v>
      </c>
      <c r="B8" s="104" t="s">
        <v>31</v>
      </c>
      <c r="C8" s="105">
        <v>24.09</v>
      </c>
      <c r="D8" s="99">
        <f>IF(C8=0,0,C8-$F$3)</f>
        <v>-8.0975000000000001</v>
      </c>
      <c r="E8" s="99"/>
      <c r="F8" s="99">
        <f>IF(D8&lt;0,E8,D8+E8)</f>
        <v>0</v>
      </c>
      <c r="G8" s="106">
        <v>2</v>
      </c>
      <c r="H8" s="98">
        <v>22.85</v>
      </c>
      <c r="I8" s="99">
        <f>IF(H8=0,0,H8-$F$4)</f>
        <v>-10.274999999999999</v>
      </c>
      <c r="J8" s="99"/>
      <c r="K8" s="99">
        <f>IF(I8&lt;0,J8,I8+J8)</f>
        <v>0</v>
      </c>
      <c r="L8" s="100">
        <v>3</v>
      </c>
      <c r="M8" s="107">
        <f>F8+K8</f>
        <v>0</v>
      </c>
      <c r="N8" s="101">
        <f>C8+H8</f>
        <v>46.94</v>
      </c>
      <c r="O8" s="85">
        <v>1</v>
      </c>
    </row>
    <row r="9" spans="1:18" x14ac:dyDescent="0.25">
      <c r="A9" s="103" t="s">
        <v>0</v>
      </c>
      <c r="B9" s="104" t="s">
        <v>46</v>
      </c>
      <c r="C9" s="105">
        <v>24.38</v>
      </c>
      <c r="D9" s="99">
        <f>IF(C9=0,0,C9-$F$3)</f>
        <v>-7.807500000000001</v>
      </c>
      <c r="E9" s="99"/>
      <c r="F9" s="99">
        <f>IF(D9&lt;0,E9,D9+E9)</f>
        <v>0</v>
      </c>
      <c r="G9" s="106">
        <v>3</v>
      </c>
      <c r="H9" s="98">
        <v>22.72</v>
      </c>
      <c r="I9" s="99">
        <f>IF(H9=0,0,H9-$F$4)</f>
        <v>-10.405000000000001</v>
      </c>
      <c r="J9" s="99"/>
      <c r="K9" s="99">
        <f>IF(I9&lt;0,J9,I9+J9)</f>
        <v>0</v>
      </c>
      <c r="L9" s="100">
        <v>2</v>
      </c>
      <c r="M9" s="107">
        <f>F9+K9</f>
        <v>0</v>
      </c>
      <c r="N9" s="101">
        <f>C9+H9</f>
        <v>47.099999999999994</v>
      </c>
      <c r="O9" s="85">
        <v>2</v>
      </c>
    </row>
    <row r="10" spans="1:18" x14ac:dyDescent="0.25">
      <c r="A10" s="103" t="s">
        <v>35</v>
      </c>
      <c r="B10" s="104" t="s">
        <v>119</v>
      </c>
      <c r="C10" s="105">
        <v>26.65</v>
      </c>
      <c r="D10" s="99">
        <f>IF(C10=0,0,C10-$F$3)</f>
        <v>-5.5375000000000014</v>
      </c>
      <c r="E10" s="99"/>
      <c r="F10" s="99">
        <f>IF(D10&lt;0,E10,D10+E10)</f>
        <v>0</v>
      </c>
      <c r="G10" s="106">
        <v>4</v>
      </c>
      <c r="H10" s="98">
        <v>25.88</v>
      </c>
      <c r="I10" s="99">
        <f>IF(H10=0,0,H10-$F$4)</f>
        <v>-7.245000000000001</v>
      </c>
      <c r="J10" s="99"/>
      <c r="K10" s="99">
        <f>IF(I10&lt;0,J10,I10+J10)</f>
        <v>0</v>
      </c>
      <c r="L10" s="100">
        <v>7</v>
      </c>
      <c r="M10" s="107">
        <f>F10+K10</f>
        <v>0</v>
      </c>
      <c r="N10" s="101">
        <f>C10+H10</f>
        <v>52.53</v>
      </c>
      <c r="O10" s="85">
        <v>3</v>
      </c>
    </row>
    <row r="11" spans="1:18" x14ac:dyDescent="0.25">
      <c r="A11" s="57" t="s">
        <v>55</v>
      </c>
      <c r="B11" s="58" t="s">
        <v>56</v>
      </c>
      <c r="C11" s="11">
        <v>27.22</v>
      </c>
      <c r="D11" s="50">
        <f>IF(C11=0,0,C11-$F$3)</f>
        <v>-4.9675000000000011</v>
      </c>
      <c r="E11" s="50"/>
      <c r="F11" s="50">
        <f>IF(D11&lt;0,E11,D11+E11)</f>
        <v>0</v>
      </c>
      <c r="G11" s="68">
        <v>6</v>
      </c>
      <c r="H11" s="63">
        <v>25.53</v>
      </c>
      <c r="I11" s="50">
        <f>IF(H11=0,0,H11-$F$4)</f>
        <v>-7.5949999999999989</v>
      </c>
      <c r="J11" s="50"/>
      <c r="K11" s="50">
        <f>IF(I11&lt;0,J11,I11+J11)</f>
        <v>0</v>
      </c>
      <c r="L11" s="53">
        <v>5</v>
      </c>
      <c r="M11" s="70">
        <f>F11+K11</f>
        <v>0</v>
      </c>
      <c r="N11" s="65">
        <f>C11+H11</f>
        <v>52.75</v>
      </c>
      <c r="O11" s="85">
        <v>4</v>
      </c>
    </row>
    <row r="12" spans="1:18" x14ac:dyDescent="0.25">
      <c r="A12" s="57" t="s">
        <v>116</v>
      </c>
      <c r="B12" s="58" t="s">
        <v>19</v>
      </c>
      <c r="C12" s="11">
        <v>26.66</v>
      </c>
      <c r="D12" s="50">
        <f>IF(C12=0,0,C12-$F$3)</f>
        <v>-5.5274999999999999</v>
      </c>
      <c r="E12" s="50"/>
      <c r="F12" s="50">
        <f>IF(D12&lt;0,E12,D12+E12)</f>
        <v>0</v>
      </c>
      <c r="G12" s="68">
        <v>5</v>
      </c>
      <c r="H12" s="63">
        <v>27.5</v>
      </c>
      <c r="I12" s="50">
        <f>IF(H12=0,0,H12-$F$4)</f>
        <v>-5.625</v>
      </c>
      <c r="J12" s="50"/>
      <c r="K12" s="50">
        <f>IF(I12&lt;0,J12,I12+J12)</f>
        <v>0</v>
      </c>
      <c r="L12" s="53">
        <v>8</v>
      </c>
      <c r="M12" s="70">
        <f>F12+K12</f>
        <v>0</v>
      </c>
      <c r="N12" s="65">
        <f>C12+H12</f>
        <v>54.16</v>
      </c>
      <c r="O12" s="85">
        <v>5</v>
      </c>
    </row>
    <row r="13" spans="1:18" x14ac:dyDescent="0.25">
      <c r="A13" s="57" t="s">
        <v>32</v>
      </c>
      <c r="B13" s="58" t="s">
        <v>33</v>
      </c>
      <c r="C13" s="11">
        <v>28.31</v>
      </c>
      <c r="D13" s="50">
        <f>IF(C13=0,0,C13-$F$3)</f>
        <v>-3.8775000000000013</v>
      </c>
      <c r="E13" s="50"/>
      <c r="F13" s="50">
        <f>IF(D13&lt;0,E13,D13+E13)</f>
        <v>0</v>
      </c>
      <c r="G13" s="68">
        <v>7</v>
      </c>
      <c r="H13" s="63">
        <v>27.97</v>
      </c>
      <c r="I13" s="50">
        <f>IF(H13=0,0,H13-$F$4)</f>
        <v>-5.1550000000000011</v>
      </c>
      <c r="J13" s="50"/>
      <c r="K13" s="50">
        <f>IF(I13&lt;0,J13,I13+J13)</f>
        <v>0</v>
      </c>
      <c r="L13" s="53">
        <v>10</v>
      </c>
      <c r="M13" s="70">
        <f>F13+K13</f>
        <v>0</v>
      </c>
      <c r="N13" s="65">
        <f>C13+H13</f>
        <v>56.28</v>
      </c>
      <c r="O13" s="85">
        <v>6</v>
      </c>
    </row>
    <row r="14" spans="1:18" x14ac:dyDescent="0.25">
      <c r="A14" s="57" t="s">
        <v>117</v>
      </c>
      <c r="B14" s="58" t="s">
        <v>13</v>
      </c>
      <c r="C14" s="11">
        <v>30.31</v>
      </c>
      <c r="D14" s="50">
        <f>IF(C14=0,0,C14-$F$3)</f>
        <v>-1.8775000000000013</v>
      </c>
      <c r="E14" s="50">
        <v>5</v>
      </c>
      <c r="F14" s="50">
        <f>IF(D14&lt;0,E14,D14+E14)</f>
        <v>5</v>
      </c>
      <c r="G14" s="68">
        <v>9</v>
      </c>
      <c r="H14" s="63">
        <v>25.72</v>
      </c>
      <c r="I14" s="50">
        <f>IF(H14=0,0,H14-$F$4)</f>
        <v>-7.4050000000000011</v>
      </c>
      <c r="J14" s="50"/>
      <c r="K14" s="50">
        <f>IF(I14&lt;0,J14,I14+J14)</f>
        <v>0</v>
      </c>
      <c r="L14" s="53">
        <v>6</v>
      </c>
      <c r="M14" s="70">
        <f>F14+K14</f>
        <v>5</v>
      </c>
      <c r="N14" s="65">
        <f>C14+H14</f>
        <v>56.03</v>
      </c>
      <c r="O14" s="85">
        <v>7</v>
      </c>
    </row>
    <row r="15" spans="1:18" x14ac:dyDescent="0.25">
      <c r="A15" s="57" t="s">
        <v>85</v>
      </c>
      <c r="B15" s="58" t="s">
        <v>34</v>
      </c>
      <c r="C15" s="11">
        <v>31.03</v>
      </c>
      <c r="D15" s="50">
        <f>IF(C15=0,0,C15-$F$3)</f>
        <v>-1.1574999999999989</v>
      </c>
      <c r="E15" s="50">
        <v>5</v>
      </c>
      <c r="F15" s="50">
        <f>IF(D15&lt;0,E15,D15+E15)</f>
        <v>5</v>
      </c>
      <c r="G15" s="68">
        <v>10</v>
      </c>
      <c r="H15" s="63">
        <v>27.78</v>
      </c>
      <c r="I15" s="50">
        <f>IF(H15=0,0,H15-$F$4)</f>
        <v>-5.3449999999999989</v>
      </c>
      <c r="J15" s="50"/>
      <c r="K15" s="50">
        <f>IF(I15&lt;0,J15,I15+J15)</f>
        <v>0</v>
      </c>
      <c r="L15" s="53">
        <v>9</v>
      </c>
      <c r="M15" s="70">
        <f>F15+K15</f>
        <v>5</v>
      </c>
      <c r="N15" s="65">
        <f>C15+H15</f>
        <v>58.81</v>
      </c>
      <c r="O15" s="85">
        <v>8</v>
      </c>
    </row>
    <row r="16" spans="1:18" x14ac:dyDescent="0.25">
      <c r="A16" s="57" t="s">
        <v>14</v>
      </c>
      <c r="B16" s="58" t="s">
        <v>15</v>
      </c>
      <c r="C16" s="11">
        <v>28.09</v>
      </c>
      <c r="D16" s="50">
        <f>IF(C16=0,0,C16-$F$3)</f>
        <v>-4.0975000000000001</v>
      </c>
      <c r="E16" s="50">
        <v>5</v>
      </c>
      <c r="F16" s="50">
        <f>IF(D16&lt;0,E16,D16+E16)</f>
        <v>5</v>
      </c>
      <c r="G16" s="68">
        <v>8</v>
      </c>
      <c r="H16" s="63">
        <v>27.75</v>
      </c>
      <c r="I16" s="50">
        <f>IF(H16=0,0,H16-$F$4)</f>
        <v>-5.375</v>
      </c>
      <c r="J16" s="50">
        <v>5</v>
      </c>
      <c r="K16" s="50">
        <f>IF(I16&lt;0,J16,I16+J16)</f>
        <v>5</v>
      </c>
      <c r="L16" s="53">
        <v>12</v>
      </c>
      <c r="M16" s="70">
        <f>F16+K16</f>
        <v>10</v>
      </c>
      <c r="N16" s="65">
        <f>C16+H16</f>
        <v>55.84</v>
      </c>
      <c r="O16" s="85">
        <v>9</v>
      </c>
    </row>
    <row r="17" spans="1:15" x14ac:dyDescent="0.25">
      <c r="A17" s="57" t="s">
        <v>21</v>
      </c>
      <c r="B17" s="58" t="s">
        <v>22</v>
      </c>
      <c r="C17" s="11">
        <v>24.06</v>
      </c>
      <c r="D17" s="50">
        <f>IF(C17=0,0,C17-$F$3)</f>
        <v>-8.1275000000000013</v>
      </c>
      <c r="E17" s="50">
        <v>10</v>
      </c>
      <c r="F17" s="50">
        <f>IF(D17&lt;0,E17,D17+E17)</f>
        <v>10</v>
      </c>
      <c r="G17" s="68">
        <v>12</v>
      </c>
      <c r="H17" s="63">
        <v>22.65</v>
      </c>
      <c r="I17" s="50">
        <f>IF(H17=0,0,H17-$F$4)</f>
        <v>-10.475000000000001</v>
      </c>
      <c r="J17" s="50"/>
      <c r="K17" s="50">
        <f>IF(I17&lt;0,J17,I17+J17)</f>
        <v>0</v>
      </c>
      <c r="L17" s="53">
        <v>1</v>
      </c>
      <c r="M17" s="70">
        <f>F17+K17</f>
        <v>10</v>
      </c>
      <c r="N17" s="65">
        <f>C17+H17</f>
        <v>46.709999999999994</v>
      </c>
      <c r="O17" s="85">
        <v>10</v>
      </c>
    </row>
    <row r="18" spans="1:15" x14ac:dyDescent="0.25">
      <c r="A18" s="57" t="s">
        <v>86</v>
      </c>
      <c r="B18" s="58" t="s">
        <v>121</v>
      </c>
      <c r="C18" s="11">
        <v>23.66</v>
      </c>
      <c r="D18" s="50">
        <f>IF(C18=0,0,C18-$F$3)</f>
        <v>-8.5274999999999999</v>
      </c>
      <c r="E18" s="50">
        <v>10</v>
      </c>
      <c r="F18" s="50">
        <f>IF(D18&lt;0,E18,D18+E18)</f>
        <v>10</v>
      </c>
      <c r="G18" s="68">
        <v>11</v>
      </c>
      <c r="H18" s="63">
        <v>19.809999999999999</v>
      </c>
      <c r="I18" s="50">
        <f>IF(H18=0,0,H18-$F$4)</f>
        <v>-13.315000000000001</v>
      </c>
      <c r="J18" s="50">
        <v>5</v>
      </c>
      <c r="K18" s="50">
        <f>IF(I18&lt;0,J18,I18+J18)</f>
        <v>5</v>
      </c>
      <c r="L18" s="53">
        <v>10</v>
      </c>
      <c r="M18" s="70">
        <f>F18+K18</f>
        <v>15</v>
      </c>
      <c r="N18" s="65">
        <f>C18+H18</f>
        <v>43.47</v>
      </c>
      <c r="O18" s="85">
        <v>11</v>
      </c>
    </row>
    <row r="19" spans="1:15" x14ac:dyDescent="0.25">
      <c r="A19" s="57" t="s">
        <v>16</v>
      </c>
      <c r="B19" s="58" t="s">
        <v>17</v>
      </c>
      <c r="C19" s="11">
        <v>22.31</v>
      </c>
      <c r="D19" s="50">
        <f>IF(C19=0,0,C19-$F$3)</f>
        <v>-9.8775000000000013</v>
      </c>
      <c r="E19" s="50"/>
      <c r="F19" s="50">
        <f>IF(D19&lt;0,E19,D19+E19)</f>
        <v>0</v>
      </c>
      <c r="G19" s="68">
        <v>1</v>
      </c>
      <c r="H19" s="63">
        <v>0</v>
      </c>
      <c r="I19" s="50">
        <f>IF(H19=0,0,H19-$F$4)</f>
        <v>0</v>
      </c>
      <c r="J19" s="50">
        <v>100</v>
      </c>
      <c r="K19" s="50">
        <f>IF(I19&lt;0,J19,I19+J19)</f>
        <v>100</v>
      </c>
      <c r="L19" s="53"/>
      <c r="M19" s="70">
        <f>F19+K19</f>
        <v>100</v>
      </c>
      <c r="N19" s="65">
        <f>C19+H19</f>
        <v>22.31</v>
      </c>
      <c r="O19" s="85">
        <v>12</v>
      </c>
    </row>
    <row r="20" spans="1:15" x14ac:dyDescent="0.25">
      <c r="A20" s="57" t="s">
        <v>0</v>
      </c>
      <c r="B20" s="58" t="s">
        <v>1</v>
      </c>
      <c r="C20" s="76">
        <v>0</v>
      </c>
      <c r="D20" s="50">
        <f>IF(C20=0,0,C20-$F$3)</f>
        <v>0</v>
      </c>
      <c r="E20" s="50">
        <v>100</v>
      </c>
      <c r="F20" s="50">
        <f>IF(D20&lt;0,E20,D20+E20)</f>
        <v>100</v>
      </c>
      <c r="G20" s="68"/>
      <c r="H20" s="63">
        <v>24.63</v>
      </c>
      <c r="I20" s="50">
        <f>IF(H20=0,0,H20-$F$4)</f>
        <v>-8.495000000000001</v>
      </c>
      <c r="J20" s="50">
        <v>5</v>
      </c>
      <c r="K20" s="50">
        <f>IF(I20&lt;0,J20,I20+J20)</f>
        <v>5</v>
      </c>
      <c r="L20" s="53">
        <v>11</v>
      </c>
      <c r="M20" s="70">
        <f>F20+K20</f>
        <v>105</v>
      </c>
      <c r="N20" s="65">
        <f>C20+H20</f>
        <v>24.63</v>
      </c>
      <c r="O20" s="85">
        <v>13</v>
      </c>
    </row>
    <row r="21" spans="1:15" x14ac:dyDescent="0.25">
      <c r="A21" s="57" t="s">
        <v>28</v>
      </c>
      <c r="B21" s="58" t="s">
        <v>29</v>
      </c>
      <c r="C21" s="11">
        <v>0</v>
      </c>
      <c r="D21" s="50">
        <f>IF(C21=0,0,C21-$F$3)</f>
        <v>0</v>
      </c>
      <c r="E21" s="50">
        <v>100</v>
      </c>
      <c r="F21" s="50">
        <f>IF(D21&lt;0,E21,D21+E21)</f>
        <v>100</v>
      </c>
      <c r="G21" s="68"/>
      <c r="H21" s="63">
        <v>25.44</v>
      </c>
      <c r="I21" s="50">
        <f>IF(H21=0,0,H21-$F$4)</f>
        <v>-7.6849999999999987</v>
      </c>
      <c r="J21" s="50"/>
      <c r="K21" s="50">
        <f>IF(I21&lt;0,J21,I21+J21)</f>
        <v>0</v>
      </c>
      <c r="L21" s="53">
        <v>4</v>
      </c>
      <c r="M21" s="70">
        <f>F21+K21</f>
        <v>100</v>
      </c>
      <c r="N21" s="65">
        <f>C21+H21</f>
        <v>25.44</v>
      </c>
      <c r="O21" s="85">
        <v>14</v>
      </c>
    </row>
    <row r="22" spans="1:15" x14ac:dyDescent="0.25">
      <c r="A22" s="57" t="s">
        <v>118</v>
      </c>
      <c r="B22" s="58" t="s">
        <v>38</v>
      </c>
      <c r="C22" s="11">
        <v>0</v>
      </c>
      <c r="D22" s="50">
        <f>IF(C22=0,0,C22-$F$3)</f>
        <v>0</v>
      </c>
      <c r="E22" s="50">
        <v>100</v>
      </c>
      <c r="F22" s="50">
        <f>IF(D22&lt;0,E22,D22+E22)</f>
        <v>100</v>
      </c>
      <c r="G22" s="68"/>
      <c r="H22" s="63">
        <v>0</v>
      </c>
      <c r="I22" s="50">
        <f>IF(H22=0,0,H22-$F$4)</f>
        <v>0</v>
      </c>
      <c r="J22" s="50">
        <v>100</v>
      </c>
      <c r="K22" s="50">
        <f>IF(I22&lt;0,J22,I22+J22)</f>
        <v>100</v>
      </c>
      <c r="L22" s="53"/>
      <c r="M22" s="70">
        <f>F22+K22</f>
        <v>200</v>
      </c>
      <c r="N22" s="65">
        <f>C22+H22</f>
        <v>0</v>
      </c>
      <c r="O22" s="54" t="s">
        <v>48</v>
      </c>
    </row>
    <row r="23" spans="1:15" x14ac:dyDescent="0.25">
      <c r="A23" s="57" t="s">
        <v>53</v>
      </c>
      <c r="B23" s="58" t="s">
        <v>54</v>
      </c>
      <c r="C23" s="11">
        <v>0</v>
      </c>
      <c r="D23" s="50">
        <f>IF(C23=0,0,C23-$F$3)</f>
        <v>0</v>
      </c>
      <c r="E23" s="50">
        <v>100</v>
      </c>
      <c r="F23" s="50">
        <f>IF(D23&lt;0,E23,D23+E23)</f>
        <v>100</v>
      </c>
      <c r="G23" s="68"/>
      <c r="H23" s="63">
        <v>0</v>
      </c>
      <c r="I23" s="50">
        <f>IF(H23=0,0,H23-$F$4)</f>
        <v>0</v>
      </c>
      <c r="J23" s="50">
        <v>100</v>
      </c>
      <c r="K23" s="50">
        <f>IF(I23&lt;0,J23,I23+J23)</f>
        <v>100</v>
      </c>
      <c r="L23" s="53"/>
      <c r="M23" s="70">
        <f>F23+K23</f>
        <v>200</v>
      </c>
      <c r="N23" s="65">
        <f>C23+H23</f>
        <v>0</v>
      </c>
      <c r="O23" s="54" t="s">
        <v>48</v>
      </c>
    </row>
    <row r="24" spans="1:15" ht="15.75" thickBot="1" x14ac:dyDescent="0.3">
      <c r="A24" s="59" t="s">
        <v>41</v>
      </c>
      <c r="B24" s="60" t="s">
        <v>45</v>
      </c>
      <c r="C24" s="86">
        <v>0</v>
      </c>
      <c r="D24" s="51">
        <f>IF(C24=0,0,C24-$F$3)</f>
        <v>0</v>
      </c>
      <c r="E24" s="51">
        <v>100</v>
      </c>
      <c r="F24" s="51">
        <f>IF(D24&lt;0,E24,D24+E24)</f>
        <v>100</v>
      </c>
      <c r="G24" s="69"/>
      <c r="H24" s="64">
        <v>0</v>
      </c>
      <c r="I24" s="51">
        <f>IF(H24=0,0,H24-$F$4)</f>
        <v>0</v>
      </c>
      <c r="J24" s="51">
        <v>100</v>
      </c>
      <c r="K24" s="51">
        <f>IF(I24&lt;0,J24,I24+J24)</f>
        <v>100</v>
      </c>
      <c r="L24" s="52"/>
      <c r="M24" s="71">
        <f>F24+K24</f>
        <v>200</v>
      </c>
      <c r="N24" s="66">
        <f>C24+H24</f>
        <v>0</v>
      </c>
      <c r="O24" s="55" t="s">
        <v>48</v>
      </c>
    </row>
    <row r="30" spans="1:15" s="19" customFormat="1" ht="18.75" x14ac:dyDescent="0.25">
      <c r="A30" s="16"/>
      <c r="B30" s="15"/>
      <c r="C30" s="15"/>
      <c r="D30" s="15"/>
      <c r="E30" s="15"/>
      <c r="F30" s="17"/>
      <c r="G30" s="15"/>
      <c r="H30" s="15"/>
      <c r="I30" s="18"/>
      <c r="J30" s="15"/>
      <c r="K30" s="18"/>
    </row>
    <row r="31" spans="1:15" s="19" customFormat="1" ht="18.75" x14ac:dyDescent="0.25">
      <c r="A31" s="16"/>
      <c r="B31" s="15"/>
      <c r="C31" s="15"/>
      <c r="D31" s="15"/>
      <c r="E31" s="15"/>
      <c r="F31" s="17"/>
      <c r="G31" s="15"/>
      <c r="H31" s="15"/>
      <c r="I31" s="18"/>
      <c r="J31" s="15"/>
      <c r="K31" s="18"/>
    </row>
    <row r="32" spans="1:15" s="19" customFormat="1" ht="18.75" x14ac:dyDescent="0.25">
      <c r="A32" s="16"/>
      <c r="B32" s="15"/>
      <c r="C32" s="15"/>
      <c r="D32" s="15"/>
      <c r="E32" s="15"/>
      <c r="F32" s="17"/>
      <c r="G32" s="15"/>
      <c r="H32" s="15"/>
      <c r="I32" s="18"/>
      <c r="J32" s="15"/>
      <c r="K32" s="18"/>
    </row>
    <row r="33" spans="1:11" s="19" customFormat="1" ht="18.75" x14ac:dyDescent="0.25">
      <c r="A33" s="16"/>
      <c r="B33" s="15"/>
      <c r="C33" s="15"/>
      <c r="D33" s="15"/>
      <c r="E33" s="15"/>
      <c r="F33" s="17"/>
      <c r="G33" s="15"/>
      <c r="H33" s="15"/>
      <c r="I33" s="18"/>
      <c r="J33" s="15"/>
      <c r="K33" s="18"/>
    </row>
    <row r="34" spans="1:11" s="19" customFormat="1" ht="18.75" x14ac:dyDescent="0.25">
      <c r="A34" s="16"/>
      <c r="B34" s="15"/>
      <c r="C34" s="15"/>
      <c r="D34" s="15"/>
      <c r="E34" s="15"/>
      <c r="F34" s="17"/>
      <c r="G34" s="15"/>
      <c r="H34" s="15"/>
      <c r="I34" s="18"/>
      <c r="J34" s="15"/>
      <c r="K34" s="18"/>
    </row>
    <row r="35" spans="1:11" s="19" customFormat="1" ht="18.75" x14ac:dyDescent="0.25">
      <c r="A35" s="16"/>
      <c r="B35" s="15"/>
      <c r="C35" s="15"/>
      <c r="D35" s="15"/>
      <c r="E35" s="15"/>
      <c r="F35" s="17"/>
      <c r="G35" s="15"/>
      <c r="H35" s="15"/>
      <c r="I35" s="18"/>
      <c r="J35" s="15"/>
      <c r="K35" s="18"/>
    </row>
    <row r="37" spans="1:11" s="19" customFormat="1" ht="18.75" x14ac:dyDescent="0.25">
      <c r="A37" s="16"/>
      <c r="B37" s="15"/>
      <c r="C37" s="15"/>
      <c r="D37" s="15"/>
      <c r="E37" s="15"/>
      <c r="F37" s="17"/>
      <c r="G37" s="15"/>
      <c r="H37" s="15"/>
      <c r="I37" s="18"/>
      <c r="J37" s="15"/>
      <c r="K37" s="18"/>
    </row>
  </sheetData>
  <sortState ref="A8:O24">
    <sortCondition ref="N8:N24"/>
    <sortCondition ref="M8:M24"/>
  </sortState>
  <mergeCells count="7">
    <mergeCell ref="O6:O7"/>
    <mergeCell ref="A6:A7"/>
    <mergeCell ref="B6:B7"/>
    <mergeCell ref="C6:G6"/>
    <mergeCell ref="H6:L6"/>
    <mergeCell ref="M6:M7"/>
    <mergeCell ref="N6:N7"/>
  </mergeCell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06A45-76D2-4817-B27F-351C34CEC799}">
  <dimension ref="A2:R20"/>
  <sheetViews>
    <sheetView workbookViewId="0">
      <selection activeCell="M28" sqref="M28"/>
    </sheetView>
  </sheetViews>
  <sheetFormatPr defaultColWidth="8.85546875" defaultRowHeight="15" x14ac:dyDescent="0.25"/>
  <cols>
    <col min="1" max="1" width="24" style="1" customWidth="1"/>
    <col min="2" max="2" width="14.28515625" style="1" customWidth="1"/>
    <col min="3" max="3" width="8" style="1" customWidth="1"/>
    <col min="4" max="7" width="6.42578125" style="1" customWidth="1"/>
    <col min="8" max="8" width="8.140625" style="1" customWidth="1"/>
    <col min="9" max="15" width="6.42578125" style="1" customWidth="1"/>
    <col min="16" max="16384" width="8.85546875" style="1"/>
  </cols>
  <sheetData>
    <row r="2" spans="1:18" ht="22.5" x14ac:dyDescent="0.3">
      <c r="A2" s="12" t="s">
        <v>87</v>
      </c>
    </row>
    <row r="3" spans="1:18" ht="18" customHeight="1" x14ac:dyDescent="0.3">
      <c r="A3" s="12"/>
      <c r="B3" s="13" t="s">
        <v>82</v>
      </c>
      <c r="C3" s="2">
        <v>103</v>
      </c>
      <c r="D3" s="2" t="s">
        <v>61</v>
      </c>
      <c r="E3" s="2" t="s">
        <v>62</v>
      </c>
      <c r="F3" s="2">
        <f>C3/I3</f>
        <v>32.1875</v>
      </c>
      <c r="G3" s="2" t="s">
        <v>63</v>
      </c>
      <c r="H3" s="3" t="s">
        <v>64</v>
      </c>
      <c r="I3" s="2">
        <v>3.2</v>
      </c>
      <c r="J3" s="2" t="s">
        <v>65</v>
      </c>
      <c r="K3" s="2" t="s">
        <v>66</v>
      </c>
      <c r="L3" s="4">
        <f>2*F3</f>
        <v>64.375</v>
      </c>
      <c r="M3" s="5" t="s">
        <v>63</v>
      </c>
      <c r="N3" s="5"/>
      <c r="O3" s="5"/>
    </row>
    <row r="4" spans="1:18" ht="18" customHeight="1" x14ac:dyDescent="0.3">
      <c r="A4" s="12"/>
      <c r="B4" s="13" t="s">
        <v>83</v>
      </c>
      <c r="C4" s="2">
        <v>106</v>
      </c>
      <c r="D4" s="2" t="s">
        <v>61</v>
      </c>
      <c r="E4" s="2" t="s">
        <v>62</v>
      </c>
      <c r="F4" s="2">
        <f>C4/I4</f>
        <v>33.125</v>
      </c>
      <c r="G4" s="2" t="s">
        <v>63</v>
      </c>
      <c r="H4" s="3" t="s">
        <v>68</v>
      </c>
      <c r="I4" s="2">
        <v>3.2</v>
      </c>
      <c r="J4" s="2" t="s">
        <v>65</v>
      </c>
      <c r="K4" s="2" t="s">
        <v>66</v>
      </c>
      <c r="L4" s="4">
        <f>F4*2</f>
        <v>66.25</v>
      </c>
      <c r="M4" s="5" t="s">
        <v>63</v>
      </c>
      <c r="N4" s="5"/>
      <c r="O4" s="5"/>
    </row>
    <row r="5" spans="1:18" ht="15.75" thickBot="1" x14ac:dyDescent="0.3"/>
    <row r="6" spans="1:18" x14ac:dyDescent="0.25">
      <c r="A6" s="45" t="s">
        <v>58</v>
      </c>
      <c r="B6" s="47" t="s">
        <v>88</v>
      </c>
      <c r="C6" s="39" t="s">
        <v>69</v>
      </c>
      <c r="D6" s="40"/>
      <c r="E6" s="40"/>
      <c r="F6" s="40"/>
      <c r="G6" s="42"/>
      <c r="H6" s="39" t="s">
        <v>70</v>
      </c>
      <c r="I6" s="40"/>
      <c r="J6" s="40"/>
      <c r="K6" s="40"/>
      <c r="L6" s="42"/>
      <c r="M6" s="43" t="s">
        <v>71</v>
      </c>
      <c r="N6" s="37" t="s">
        <v>72</v>
      </c>
      <c r="O6" s="37" t="s">
        <v>73</v>
      </c>
    </row>
    <row r="7" spans="1:18" ht="15.75" thickBot="1" x14ac:dyDescent="0.3">
      <c r="A7" s="46"/>
      <c r="B7" s="48"/>
      <c r="C7" s="61" t="s">
        <v>62</v>
      </c>
      <c r="D7" s="62" t="s">
        <v>74</v>
      </c>
      <c r="E7" s="62" t="s">
        <v>75</v>
      </c>
      <c r="F7" s="62" t="s">
        <v>76</v>
      </c>
      <c r="G7" s="20" t="s">
        <v>77</v>
      </c>
      <c r="H7" s="73" t="s">
        <v>62</v>
      </c>
      <c r="I7" s="72" t="s">
        <v>74</v>
      </c>
      <c r="J7" s="72" t="s">
        <v>75</v>
      </c>
      <c r="K7" s="72" t="s">
        <v>78</v>
      </c>
      <c r="L7" s="74" t="s">
        <v>79</v>
      </c>
      <c r="M7" s="44"/>
      <c r="N7" s="38"/>
      <c r="O7" s="38"/>
      <c r="Q7" s="14"/>
      <c r="R7" s="14"/>
    </row>
    <row r="8" spans="1:18" x14ac:dyDescent="0.25">
      <c r="A8" s="108" t="s">
        <v>47</v>
      </c>
      <c r="B8" s="109" t="s">
        <v>120</v>
      </c>
      <c r="C8" s="98">
        <v>21.62</v>
      </c>
      <c r="D8" s="99">
        <f>IF(C8=0,0,C8-$F$3)</f>
        <v>-10.567499999999999</v>
      </c>
      <c r="E8" s="99"/>
      <c r="F8" s="99">
        <f>IF(D8&lt;0,E8,D8+E8)</f>
        <v>0</v>
      </c>
      <c r="G8" s="100">
        <v>1</v>
      </c>
      <c r="H8" s="98">
        <v>21.22</v>
      </c>
      <c r="I8" s="99">
        <f>IF(H8=0,0,H8-$F$4)</f>
        <v>-11.905000000000001</v>
      </c>
      <c r="J8" s="99"/>
      <c r="K8" s="99">
        <f>IF(I8&lt;0,J8,I8+J8)</f>
        <v>0</v>
      </c>
      <c r="L8" s="100">
        <v>1</v>
      </c>
      <c r="M8" s="107">
        <f>F8+K8</f>
        <v>0</v>
      </c>
      <c r="N8" s="101">
        <f>C8+H8</f>
        <v>42.84</v>
      </c>
      <c r="O8" s="85">
        <v>1</v>
      </c>
    </row>
    <row r="9" spans="1:18" x14ac:dyDescent="0.25">
      <c r="A9" s="108" t="s">
        <v>23</v>
      </c>
      <c r="B9" s="110" t="s">
        <v>96</v>
      </c>
      <c r="C9" s="111">
        <v>24.75</v>
      </c>
      <c r="D9" s="99">
        <f>IF(C9=0,0,C9-$F$3)</f>
        <v>-7.4375</v>
      </c>
      <c r="E9" s="112"/>
      <c r="F9" s="99">
        <f>IF(D9&lt;0,E9,D9+E9)</f>
        <v>0</v>
      </c>
      <c r="G9" s="113">
        <v>3</v>
      </c>
      <c r="H9" s="111">
        <v>24.5</v>
      </c>
      <c r="I9" s="99">
        <f>IF(H9=0,0,H9-$F$4)</f>
        <v>-8.625</v>
      </c>
      <c r="J9" s="112"/>
      <c r="K9" s="99">
        <f>IF(I9&lt;0,J9,I9+J9)</f>
        <v>0</v>
      </c>
      <c r="L9" s="113">
        <v>2</v>
      </c>
      <c r="M9" s="107">
        <f>F9+K9</f>
        <v>0</v>
      </c>
      <c r="N9" s="101">
        <f>C9+H9</f>
        <v>49.25</v>
      </c>
      <c r="O9" s="114">
        <v>2</v>
      </c>
    </row>
    <row r="10" spans="1:18" x14ac:dyDescent="0.25">
      <c r="A10" s="108" t="s">
        <v>18</v>
      </c>
      <c r="B10" s="109" t="s">
        <v>91</v>
      </c>
      <c r="C10" s="98">
        <v>24.91</v>
      </c>
      <c r="D10" s="99">
        <f>IF(C10=0,0,C10-$F$3)</f>
        <v>-7.2774999999999999</v>
      </c>
      <c r="E10" s="99"/>
      <c r="F10" s="99">
        <f>IF(D10&lt;0,E10,D10+E10)</f>
        <v>0</v>
      </c>
      <c r="G10" s="100">
        <v>2</v>
      </c>
      <c r="H10" s="98">
        <v>25.15</v>
      </c>
      <c r="I10" s="99">
        <f>IF(H10=0,0,H10-$F$4)</f>
        <v>-7.9750000000000014</v>
      </c>
      <c r="J10" s="99"/>
      <c r="K10" s="99">
        <f>IF(I10&lt;0,J10,I10+J10)</f>
        <v>0</v>
      </c>
      <c r="L10" s="100">
        <v>3</v>
      </c>
      <c r="M10" s="107">
        <f>F10+K10</f>
        <v>0</v>
      </c>
      <c r="N10" s="101">
        <f>C10+H10</f>
        <v>50.06</v>
      </c>
      <c r="O10" s="85">
        <v>3</v>
      </c>
    </row>
    <row r="11" spans="1:18" x14ac:dyDescent="0.25">
      <c r="A11" s="21" t="s">
        <v>26</v>
      </c>
      <c r="B11" s="22" t="s">
        <v>52</v>
      </c>
      <c r="C11" s="23">
        <v>26.88</v>
      </c>
      <c r="D11" s="50">
        <f>IF(C11=0,0,C11-$F$3)</f>
        <v>-5.307500000000001</v>
      </c>
      <c r="E11" s="24"/>
      <c r="F11" s="50">
        <f>IF(D11&lt;0,E11,D11+E11)</f>
        <v>0</v>
      </c>
      <c r="G11" s="25">
        <v>4</v>
      </c>
      <c r="H11" s="23">
        <v>26.95</v>
      </c>
      <c r="I11" s="50">
        <f>IF(H11=0,0,H11-$F$4)</f>
        <v>-6.1750000000000007</v>
      </c>
      <c r="J11" s="24"/>
      <c r="K11" s="50">
        <f>IF(I11&lt;0,J11,I11+J11)</f>
        <v>0</v>
      </c>
      <c r="L11" s="25">
        <v>5</v>
      </c>
      <c r="M11" s="70">
        <f>F11+K11</f>
        <v>0</v>
      </c>
      <c r="N11" s="65">
        <f>C11+H11</f>
        <v>53.83</v>
      </c>
      <c r="O11" s="26">
        <v>4</v>
      </c>
    </row>
    <row r="12" spans="1:18" x14ac:dyDescent="0.25">
      <c r="A12" s="57" t="s">
        <v>41</v>
      </c>
      <c r="B12" s="56" t="s">
        <v>42</v>
      </c>
      <c r="C12" s="63">
        <v>29.28</v>
      </c>
      <c r="D12" s="50">
        <f>IF(C12=0,0,C12-$F$3)</f>
        <v>-2.9074999999999989</v>
      </c>
      <c r="E12" s="50"/>
      <c r="F12" s="50">
        <f>IF(D12&lt;0,E12,D12+E12)</f>
        <v>0</v>
      </c>
      <c r="G12" s="68">
        <v>6</v>
      </c>
      <c r="H12" s="63">
        <v>26.75</v>
      </c>
      <c r="I12" s="50">
        <f>IF(H12=0,0,H12-$F$4)</f>
        <v>-6.375</v>
      </c>
      <c r="J12" s="50"/>
      <c r="K12" s="50">
        <f>IF(I12&lt;0,J12,I12+J12)</f>
        <v>0</v>
      </c>
      <c r="L12" s="53">
        <v>4</v>
      </c>
      <c r="M12" s="70">
        <f>F12+K12</f>
        <v>0</v>
      </c>
      <c r="N12" s="65">
        <f>C12+H12</f>
        <v>56.03</v>
      </c>
      <c r="O12" s="54">
        <v>5</v>
      </c>
    </row>
    <row r="13" spans="1:18" ht="15.75" customHeight="1" thickBot="1" x14ac:dyDescent="0.3">
      <c r="A13" s="27" t="s">
        <v>18</v>
      </c>
      <c r="B13" s="28" t="s">
        <v>19</v>
      </c>
      <c r="C13" s="64">
        <v>28.59</v>
      </c>
      <c r="D13" s="51">
        <f>IF(C13=0,0,C13-$F$3)</f>
        <v>-3.5975000000000001</v>
      </c>
      <c r="E13" s="51"/>
      <c r="F13" s="51">
        <f>IF(D13&lt;0,E13,D13+E13)</f>
        <v>0</v>
      </c>
      <c r="G13" s="52">
        <v>5</v>
      </c>
      <c r="H13" s="64">
        <v>27.87</v>
      </c>
      <c r="I13" s="87">
        <f>IF(H13=0,0,H13-$F$4)</f>
        <v>-5.254999999999999</v>
      </c>
      <c r="J13" s="51">
        <v>5</v>
      </c>
      <c r="K13" s="51">
        <f>IF(I13&lt;0,J13,I13+J13)</f>
        <v>5</v>
      </c>
      <c r="L13" s="52">
        <v>6</v>
      </c>
      <c r="M13" s="71">
        <f>F13+K13</f>
        <v>5</v>
      </c>
      <c r="N13" s="66">
        <f>C13+H13</f>
        <v>56.46</v>
      </c>
      <c r="O13" s="55">
        <v>6</v>
      </c>
    </row>
    <row r="15" spans="1:18" hidden="1" x14ac:dyDescent="0.25"/>
    <row r="16" spans="1:18" s="32" customFormat="1" ht="18.75" hidden="1" x14ac:dyDescent="0.25">
      <c r="A16" s="29">
        <v>42977.644614733799</v>
      </c>
      <c r="B16" s="10" t="s">
        <v>89</v>
      </c>
      <c r="C16" s="10" t="s">
        <v>92</v>
      </c>
      <c r="D16" s="10" t="s">
        <v>93</v>
      </c>
      <c r="E16" s="10" t="s">
        <v>94</v>
      </c>
      <c r="F16" s="30">
        <v>939000001046845</v>
      </c>
      <c r="G16" s="10" t="s">
        <v>2</v>
      </c>
      <c r="H16" s="10" t="s">
        <v>20</v>
      </c>
      <c r="I16" s="10">
        <v>15</v>
      </c>
      <c r="J16" s="10" t="s">
        <v>95</v>
      </c>
      <c r="K16" s="31"/>
    </row>
    <row r="17" spans="1:11" s="32" customFormat="1" ht="18.75" hidden="1" x14ac:dyDescent="0.25">
      <c r="A17" s="29">
        <v>42991.672044756946</v>
      </c>
      <c r="B17" s="10" t="s">
        <v>23</v>
      </c>
      <c r="C17" s="10" t="s">
        <v>96</v>
      </c>
      <c r="D17" s="10" t="s">
        <v>96</v>
      </c>
      <c r="E17" s="10" t="s">
        <v>24</v>
      </c>
      <c r="F17" s="30">
        <v>233098100022492</v>
      </c>
      <c r="G17" s="10" t="s">
        <v>2</v>
      </c>
      <c r="H17" s="10" t="s">
        <v>20</v>
      </c>
      <c r="I17" s="10">
        <v>20</v>
      </c>
      <c r="J17" s="10" t="s">
        <v>25</v>
      </c>
      <c r="K17" s="31"/>
    </row>
    <row r="18" spans="1:11" s="32" customFormat="1" ht="18.75" hidden="1" x14ac:dyDescent="0.25">
      <c r="A18" s="29">
        <v>42976.593538981484</v>
      </c>
      <c r="B18" s="10" t="s">
        <v>41</v>
      </c>
      <c r="C18" s="10" t="s">
        <v>97</v>
      </c>
      <c r="D18" s="10" t="s">
        <v>42</v>
      </c>
      <c r="E18" s="10" t="s">
        <v>43</v>
      </c>
      <c r="F18" s="30">
        <v>978000001159806</v>
      </c>
      <c r="G18" s="10" t="s">
        <v>2</v>
      </c>
      <c r="H18" s="10" t="s">
        <v>20</v>
      </c>
      <c r="I18" s="10">
        <v>20</v>
      </c>
      <c r="J18" s="10" t="s">
        <v>44</v>
      </c>
      <c r="K18" s="31"/>
    </row>
    <row r="19" spans="1:11" s="32" customFormat="1" ht="18.75" hidden="1" x14ac:dyDescent="0.25">
      <c r="A19" s="29">
        <v>42977.298282719908</v>
      </c>
      <c r="B19" s="10" t="s">
        <v>90</v>
      </c>
      <c r="C19" s="10" t="s">
        <v>98</v>
      </c>
      <c r="D19" s="10" t="s">
        <v>49</v>
      </c>
      <c r="E19" s="10" t="s">
        <v>50</v>
      </c>
      <c r="F19" s="30">
        <v>985121009899669</v>
      </c>
      <c r="G19" s="10" t="s">
        <v>2</v>
      </c>
      <c r="H19" s="10" t="s">
        <v>20</v>
      </c>
      <c r="I19" s="10">
        <v>20</v>
      </c>
      <c r="J19" s="10" t="s">
        <v>51</v>
      </c>
      <c r="K19" s="31"/>
    </row>
    <row r="20" spans="1:11" s="32" customFormat="1" ht="18.75" hidden="1" x14ac:dyDescent="0.25">
      <c r="A20" s="29">
        <v>42977.645728449075</v>
      </c>
      <c r="B20" s="10" t="s">
        <v>89</v>
      </c>
      <c r="C20" s="10" t="s">
        <v>99</v>
      </c>
      <c r="D20" s="10" t="s">
        <v>100</v>
      </c>
      <c r="E20" s="10" t="s">
        <v>101</v>
      </c>
      <c r="F20" s="30">
        <v>528140000166953</v>
      </c>
      <c r="G20" s="10" t="s">
        <v>2</v>
      </c>
      <c r="H20" s="10" t="s">
        <v>20</v>
      </c>
      <c r="I20" s="10">
        <v>15</v>
      </c>
      <c r="J20" s="10" t="s">
        <v>95</v>
      </c>
      <c r="K20" s="31"/>
    </row>
  </sheetData>
  <sortState ref="A9:O13">
    <sortCondition ref="O8:O13"/>
  </sortState>
  <mergeCells count="7">
    <mergeCell ref="O6:O7"/>
    <mergeCell ref="A6:A7"/>
    <mergeCell ref="B6:B7"/>
    <mergeCell ref="C6:G6"/>
    <mergeCell ref="H6:L6"/>
    <mergeCell ref="M6:M7"/>
    <mergeCell ref="N6:N7"/>
  </mergeCells>
  <pageMargins left="0.70866141732283472" right="0.70866141732283472" top="0.74803149606299213" bottom="0.74803149606299213" header="0.31496062992125984" footer="0.31496062992125984"/>
  <pageSetup paperSize="9" orientation="landscape" horizontalDpi="200" verticalDpi="2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58929-3C1A-4800-864D-5C4F93717A51}">
  <dimension ref="B2:S32"/>
  <sheetViews>
    <sheetView workbookViewId="0">
      <selection activeCell="R6" sqref="R6"/>
    </sheetView>
  </sheetViews>
  <sheetFormatPr defaultColWidth="8.85546875" defaultRowHeight="15" x14ac:dyDescent="0.25"/>
  <cols>
    <col min="1" max="1" width="8.85546875" style="1"/>
    <col min="2" max="2" width="14.85546875" style="1" customWidth="1"/>
    <col min="3" max="3" width="11" style="1" customWidth="1"/>
    <col min="4" max="4" width="8" style="1" customWidth="1"/>
    <col min="5" max="8" width="6.42578125" style="1" customWidth="1"/>
    <col min="9" max="9" width="8.140625" style="1" customWidth="1"/>
    <col min="10" max="16" width="6.42578125" style="1" customWidth="1"/>
    <col min="17" max="16384" width="8.85546875" style="1"/>
  </cols>
  <sheetData>
    <row r="2" spans="2:19" ht="22.5" x14ac:dyDescent="0.3">
      <c r="B2" s="12" t="s">
        <v>102</v>
      </c>
    </row>
    <row r="3" spans="2:19" ht="18" customHeight="1" x14ac:dyDescent="0.3">
      <c r="B3" s="12"/>
      <c r="C3" s="3" t="s">
        <v>82</v>
      </c>
      <c r="D3" s="2">
        <v>183</v>
      </c>
      <c r="E3" s="2" t="s">
        <v>61</v>
      </c>
      <c r="F3" s="2" t="s">
        <v>62</v>
      </c>
      <c r="G3" s="2">
        <f>D3/J3</f>
        <v>52.285714285714285</v>
      </c>
      <c r="H3" s="2" t="s">
        <v>63</v>
      </c>
      <c r="I3" s="3" t="s">
        <v>64</v>
      </c>
      <c r="J3" s="2">
        <v>3.5</v>
      </c>
      <c r="K3" s="2" t="s">
        <v>65</v>
      </c>
      <c r="L3" s="2" t="s">
        <v>66</v>
      </c>
      <c r="M3" s="4">
        <f>2*G3</f>
        <v>104.57142857142857</v>
      </c>
      <c r="N3" s="2" t="s">
        <v>63</v>
      </c>
      <c r="O3" s="2"/>
      <c r="P3" s="5"/>
    </row>
    <row r="4" spans="2:19" ht="18" customHeight="1" x14ac:dyDescent="0.3">
      <c r="B4" s="12"/>
      <c r="C4" s="3" t="s">
        <v>83</v>
      </c>
      <c r="D4" s="2">
        <v>175</v>
      </c>
      <c r="E4" s="2" t="s">
        <v>61</v>
      </c>
      <c r="F4" s="2" t="s">
        <v>62</v>
      </c>
      <c r="G4" s="2">
        <f>D4/J4</f>
        <v>50</v>
      </c>
      <c r="H4" s="2" t="s">
        <v>63</v>
      </c>
      <c r="I4" s="3" t="s">
        <v>68</v>
      </c>
      <c r="J4" s="2">
        <v>3.5</v>
      </c>
      <c r="K4" s="2" t="s">
        <v>65</v>
      </c>
      <c r="L4" s="2" t="s">
        <v>66</v>
      </c>
      <c r="M4" s="4">
        <f>G4*2</f>
        <v>100</v>
      </c>
      <c r="N4" s="2" t="s">
        <v>63</v>
      </c>
      <c r="O4" s="2"/>
      <c r="P4" s="5"/>
    </row>
    <row r="5" spans="2:19" ht="15.75" thickBot="1" x14ac:dyDescent="0.3"/>
    <row r="6" spans="2:19" x14ac:dyDescent="0.25">
      <c r="B6" s="88" t="s">
        <v>58</v>
      </c>
      <c r="C6" s="88" t="s">
        <v>57</v>
      </c>
      <c r="D6" s="39" t="s">
        <v>69</v>
      </c>
      <c r="E6" s="40"/>
      <c r="F6" s="40"/>
      <c r="G6" s="40"/>
      <c r="H6" s="42"/>
      <c r="I6" s="39" t="s">
        <v>70</v>
      </c>
      <c r="J6" s="40"/>
      <c r="K6" s="40"/>
      <c r="L6" s="40"/>
      <c r="M6" s="42"/>
      <c r="N6" s="81" t="s">
        <v>71</v>
      </c>
      <c r="O6" s="37" t="s">
        <v>72</v>
      </c>
      <c r="P6" s="37" t="s">
        <v>73</v>
      </c>
    </row>
    <row r="7" spans="2:19" ht="15.75" thickBot="1" x14ac:dyDescent="0.3">
      <c r="B7" s="89"/>
      <c r="C7" s="89"/>
      <c r="D7" s="61" t="s">
        <v>62</v>
      </c>
      <c r="E7" s="62" t="s">
        <v>74</v>
      </c>
      <c r="F7" s="62" t="s">
        <v>75</v>
      </c>
      <c r="G7" s="62" t="s">
        <v>76</v>
      </c>
      <c r="H7" s="20" t="s">
        <v>77</v>
      </c>
      <c r="I7" s="73" t="s">
        <v>62</v>
      </c>
      <c r="J7" s="72" t="s">
        <v>74</v>
      </c>
      <c r="K7" s="72" t="s">
        <v>75</v>
      </c>
      <c r="L7" s="72" t="s">
        <v>78</v>
      </c>
      <c r="M7" s="74" t="s">
        <v>79</v>
      </c>
      <c r="N7" s="82"/>
      <c r="O7" s="38"/>
      <c r="P7" s="38"/>
      <c r="R7" s="14"/>
      <c r="S7" s="14"/>
    </row>
    <row r="8" spans="2:19" ht="15.75" customHeight="1" x14ac:dyDescent="0.25">
      <c r="B8" s="108" t="s">
        <v>26</v>
      </c>
      <c r="C8" s="108" t="s">
        <v>27</v>
      </c>
      <c r="D8" s="98">
        <v>44.88</v>
      </c>
      <c r="E8" s="99">
        <f>IF(D8=0,0,D8-$G$3)</f>
        <v>-7.4057142857142821</v>
      </c>
      <c r="F8" s="99"/>
      <c r="G8" s="99">
        <f>IF(E8&lt;0,F8,E8+F8)</f>
        <v>0</v>
      </c>
      <c r="H8" s="100">
        <v>1</v>
      </c>
      <c r="I8" s="98">
        <v>48.25</v>
      </c>
      <c r="J8" s="99">
        <f>IF(I8=0,0,I8-$G$4)</f>
        <v>-1.75</v>
      </c>
      <c r="K8" s="99"/>
      <c r="L8" s="99">
        <f>IF(J8&lt;0,K8,J8+K8)</f>
        <v>0</v>
      </c>
      <c r="M8" s="100">
        <v>2</v>
      </c>
      <c r="N8" s="85">
        <f>G8+L8</f>
        <v>0</v>
      </c>
      <c r="O8" s="115">
        <f>D8+I8</f>
        <v>93.13</v>
      </c>
      <c r="P8" s="85">
        <v>1</v>
      </c>
    </row>
    <row r="9" spans="2:19" x14ac:dyDescent="0.25">
      <c r="B9" s="108" t="s">
        <v>7</v>
      </c>
      <c r="C9" s="108" t="s">
        <v>8</v>
      </c>
      <c r="D9" s="98">
        <v>0</v>
      </c>
      <c r="E9" s="99">
        <f>IF(D9=0,0,D9-$G$3)</f>
        <v>0</v>
      </c>
      <c r="F9" s="99">
        <v>100</v>
      </c>
      <c r="G9" s="99">
        <f>IF(E9&lt;0,F9,E9+F9)</f>
        <v>100</v>
      </c>
      <c r="H9" s="100"/>
      <c r="I9" s="98">
        <v>46.81</v>
      </c>
      <c r="J9" s="99">
        <f>IF(I9=0,0,I9-$G$4)</f>
        <v>-3.1899999999999977</v>
      </c>
      <c r="K9" s="99"/>
      <c r="L9" s="99">
        <f>IF(J9&lt;0,K9,J9+K9)</f>
        <v>0</v>
      </c>
      <c r="M9" s="100">
        <v>1</v>
      </c>
      <c r="N9" s="85">
        <f>G9+L9</f>
        <v>100</v>
      </c>
      <c r="O9" s="115">
        <f>D9+I9</f>
        <v>46.81</v>
      </c>
      <c r="P9" s="85">
        <v>2</v>
      </c>
    </row>
    <row r="10" spans="2:19" x14ac:dyDescent="0.25">
      <c r="B10" s="108" t="s">
        <v>36</v>
      </c>
      <c r="C10" s="108" t="s">
        <v>37</v>
      </c>
      <c r="D10" s="98">
        <v>47.91</v>
      </c>
      <c r="E10" s="99">
        <f>IF(D10=0,0,D10-$G$3)</f>
        <v>-4.3757142857142881</v>
      </c>
      <c r="F10" s="99"/>
      <c r="G10" s="99">
        <f>IF(E10&lt;0,F10,E10+F10)</f>
        <v>0</v>
      </c>
      <c r="H10" s="100">
        <v>2</v>
      </c>
      <c r="I10" s="98">
        <v>0</v>
      </c>
      <c r="J10" s="99">
        <f>IF(I10=0,0,I10-$G$4)</f>
        <v>0</v>
      </c>
      <c r="K10" s="99">
        <v>100</v>
      </c>
      <c r="L10" s="99">
        <f>IF(J10&lt;0,K10,J10+K10)</f>
        <v>100</v>
      </c>
      <c r="M10" s="100"/>
      <c r="N10" s="85">
        <f>G10+L10</f>
        <v>100</v>
      </c>
      <c r="O10" s="115">
        <f>D10+I10</f>
        <v>47.91</v>
      </c>
      <c r="P10" s="85">
        <v>3</v>
      </c>
    </row>
    <row r="11" spans="2:19" ht="15.75" customHeight="1" x14ac:dyDescent="0.25">
      <c r="B11" s="21" t="s">
        <v>11</v>
      </c>
      <c r="C11" s="21" t="s">
        <v>12</v>
      </c>
      <c r="D11" s="63">
        <v>48.82</v>
      </c>
      <c r="E11" s="50">
        <f>IF(D11=0,0,D11-$G$3)</f>
        <v>-3.4657142857142844</v>
      </c>
      <c r="F11" s="50"/>
      <c r="G11" s="50">
        <f>IF(E11&lt;0,F11,E11+F11)</f>
        <v>0</v>
      </c>
      <c r="H11" s="53">
        <v>3</v>
      </c>
      <c r="I11" s="63">
        <v>0</v>
      </c>
      <c r="J11" s="50">
        <f>IF(I11=0,0,I11-$G$4)</f>
        <v>0</v>
      </c>
      <c r="K11" s="50">
        <v>100</v>
      </c>
      <c r="L11" s="50">
        <f>IF(J11&lt;0,K11,J11+K11)</f>
        <v>100</v>
      </c>
      <c r="M11" s="53"/>
      <c r="N11" s="54">
        <f>G11+L11</f>
        <v>100</v>
      </c>
      <c r="O11" s="33">
        <f>D11+I11</f>
        <v>48.82</v>
      </c>
      <c r="P11" s="54">
        <v>4</v>
      </c>
    </row>
    <row r="12" spans="2:19" x14ac:dyDescent="0.25">
      <c r="B12" s="21" t="s">
        <v>39</v>
      </c>
      <c r="C12" s="21" t="s">
        <v>40</v>
      </c>
      <c r="D12" s="63">
        <v>0</v>
      </c>
      <c r="E12" s="50">
        <f>IF(D12=0,0,D12-$G$3)</f>
        <v>0</v>
      </c>
      <c r="F12" s="50">
        <v>100</v>
      </c>
      <c r="G12" s="50">
        <f>IF(E12&lt;0,F12,E12+F12)</f>
        <v>100</v>
      </c>
      <c r="H12" s="53"/>
      <c r="I12" s="63">
        <v>0</v>
      </c>
      <c r="J12" s="50">
        <f>IF(I12=0,0,I12-$G$4)</f>
        <v>0</v>
      </c>
      <c r="K12" s="50">
        <v>100</v>
      </c>
      <c r="L12" s="50">
        <f>IF(J12&lt;0,K12,J12+K12)</f>
        <v>100</v>
      </c>
      <c r="M12" s="53"/>
      <c r="N12" s="54">
        <f>G12+L12</f>
        <v>200</v>
      </c>
      <c r="O12" s="33">
        <f>D12+I12</f>
        <v>0</v>
      </c>
      <c r="P12" s="54"/>
    </row>
    <row r="13" spans="2:19" x14ac:dyDescent="0.25">
      <c r="B13" s="21" t="s">
        <v>5</v>
      </c>
      <c r="C13" s="21" t="s">
        <v>6</v>
      </c>
      <c r="D13" s="63">
        <v>0</v>
      </c>
      <c r="E13" s="50">
        <f>IF(D13=0,0,D13-$G$3)</f>
        <v>0</v>
      </c>
      <c r="F13" s="50">
        <v>100</v>
      </c>
      <c r="G13" s="50">
        <f>IF(E13&lt;0,F13,E13+F13)</f>
        <v>100</v>
      </c>
      <c r="H13" s="53"/>
      <c r="I13" s="63">
        <v>0</v>
      </c>
      <c r="J13" s="50">
        <f>IF(I13=0,0,I13-$G$4)</f>
        <v>0</v>
      </c>
      <c r="K13" s="50">
        <v>100</v>
      </c>
      <c r="L13" s="50">
        <f>IF(J13&lt;0,K13,J13+K13)</f>
        <v>100</v>
      </c>
      <c r="M13" s="53"/>
      <c r="N13" s="54">
        <f>G13+L13</f>
        <v>200</v>
      </c>
      <c r="O13" s="33">
        <f>D13+I13</f>
        <v>0</v>
      </c>
      <c r="P13" s="54"/>
    </row>
    <row r="14" spans="2:19" x14ac:dyDescent="0.25">
      <c r="B14" s="21" t="s">
        <v>9</v>
      </c>
      <c r="C14" s="21" t="s">
        <v>10</v>
      </c>
      <c r="D14" s="63">
        <v>0</v>
      </c>
      <c r="E14" s="50">
        <f>IF(D14=0,0,D14-$G$3)</f>
        <v>0</v>
      </c>
      <c r="F14" s="50">
        <v>100</v>
      </c>
      <c r="G14" s="50">
        <f>IF(E14&lt;0,F14,E14+F14)</f>
        <v>100</v>
      </c>
      <c r="H14" s="53"/>
      <c r="I14" s="63">
        <v>0</v>
      </c>
      <c r="J14" s="50">
        <f>IF(I14=0,0,I14-$G$4)</f>
        <v>0</v>
      </c>
      <c r="K14" s="50">
        <v>100</v>
      </c>
      <c r="L14" s="50">
        <f>IF(J14&lt;0,K14,J14+K14)</f>
        <v>100</v>
      </c>
      <c r="M14" s="53"/>
      <c r="N14" s="54">
        <f>G14+L14</f>
        <v>200</v>
      </c>
      <c r="O14" s="33">
        <f>D14+I14</f>
        <v>0</v>
      </c>
      <c r="P14" s="54"/>
    </row>
    <row r="15" spans="2:19" x14ac:dyDescent="0.25">
      <c r="B15" s="21" t="s">
        <v>3</v>
      </c>
      <c r="C15" s="21" t="s">
        <v>4</v>
      </c>
      <c r="D15" s="63">
        <v>0</v>
      </c>
      <c r="E15" s="50">
        <f>IF(D15=0,0,D15-$G$3)</f>
        <v>0</v>
      </c>
      <c r="F15" s="50">
        <v>100</v>
      </c>
      <c r="G15" s="50">
        <f>IF(E15&lt;0,F15,E15+F15)</f>
        <v>100</v>
      </c>
      <c r="H15" s="53"/>
      <c r="I15" s="63">
        <v>0</v>
      </c>
      <c r="J15" s="50">
        <f>IF(I15=0,0,I15-$G$4)</f>
        <v>0</v>
      </c>
      <c r="K15" s="50">
        <v>100</v>
      </c>
      <c r="L15" s="50">
        <f>IF(J15&lt;0,K15,J15+K15)</f>
        <v>100</v>
      </c>
      <c r="M15" s="53"/>
      <c r="N15" s="54">
        <f>G15+L15</f>
        <v>200</v>
      </c>
      <c r="O15" s="33">
        <f>D15+I15</f>
        <v>0</v>
      </c>
      <c r="P15" s="54"/>
    </row>
    <row r="16" spans="2:19" ht="15.75" thickBot="1" x14ac:dyDescent="0.3">
      <c r="B16" s="27" t="s">
        <v>60</v>
      </c>
      <c r="C16" s="27" t="s">
        <v>59</v>
      </c>
      <c r="D16" s="64">
        <v>0</v>
      </c>
      <c r="E16" s="51">
        <f>IF(D16=0,0,D16-$G$3)</f>
        <v>0</v>
      </c>
      <c r="F16" s="51">
        <v>100</v>
      </c>
      <c r="G16" s="51">
        <f>IF(E16&lt;0,F16,E16+F16)</f>
        <v>100</v>
      </c>
      <c r="H16" s="52"/>
      <c r="I16" s="64">
        <v>0</v>
      </c>
      <c r="J16" s="51">
        <f>IF(I16=0,0,I16-$G$4)</f>
        <v>0</v>
      </c>
      <c r="K16" s="51">
        <v>100</v>
      </c>
      <c r="L16" s="51">
        <f>IF(J16&lt;0,K16,J16+K16)</f>
        <v>100</v>
      </c>
      <c r="M16" s="52"/>
      <c r="N16" s="55">
        <f>G16+L16</f>
        <v>200</v>
      </c>
      <c r="O16" s="90">
        <f>D16+I16</f>
        <v>0</v>
      </c>
      <c r="P16" s="55"/>
    </row>
    <row r="17" spans="2:12" x14ac:dyDescent="0.25">
      <c r="B17" s="4"/>
      <c r="C17" s="4"/>
    </row>
    <row r="18" spans="2:12" x14ac:dyDescent="0.25">
      <c r="B18" s="4"/>
      <c r="C18" s="4"/>
    </row>
    <row r="19" spans="2:12" x14ac:dyDescent="0.25">
      <c r="B19" s="4"/>
      <c r="C19" s="4"/>
    </row>
    <row r="20" spans="2:12" s="32" customFormat="1" ht="18.75" x14ac:dyDescent="0.25">
      <c r="B20" s="29"/>
      <c r="C20" s="10"/>
      <c r="D20" s="10"/>
      <c r="E20" s="10"/>
      <c r="F20" s="10"/>
      <c r="G20" s="30"/>
      <c r="H20" s="10"/>
      <c r="I20" s="10"/>
      <c r="J20" s="31"/>
      <c r="K20" s="10"/>
      <c r="L20" s="31"/>
    </row>
    <row r="21" spans="2:12" s="32" customFormat="1" ht="18.75" x14ac:dyDescent="0.25">
      <c r="B21" s="29"/>
      <c r="C21" s="10"/>
      <c r="D21" s="10"/>
      <c r="E21" s="10"/>
      <c r="F21" s="10"/>
      <c r="G21" s="30"/>
      <c r="H21" s="10"/>
      <c r="I21" s="10"/>
      <c r="J21" s="31"/>
      <c r="K21" s="10"/>
      <c r="L21" s="31"/>
    </row>
    <row r="22" spans="2:12" s="32" customFormat="1" ht="18.75" x14ac:dyDescent="0.25">
      <c r="B22" s="29"/>
      <c r="C22" s="10"/>
      <c r="D22" s="10"/>
      <c r="E22" s="10"/>
      <c r="F22" s="10"/>
      <c r="G22" s="30"/>
      <c r="H22" s="10"/>
      <c r="I22" s="10"/>
      <c r="J22" s="31"/>
      <c r="K22" s="10"/>
      <c r="L22" s="31"/>
    </row>
    <row r="23" spans="2:12" s="32" customFormat="1" ht="18.75" x14ac:dyDescent="0.25">
      <c r="B23" s="29"/>
      <c r="C23" s="10"/>
      <c r="D23" s="10"/>
      <c r="E23" s="10"/>
      <c r="F23" s="10"/>
      <c r="G23" s="30"/>
      <c r="H23" s="10"/>
      <c r="I23" s="10"/>
      <c r="J23" s="10"/>
      <c r="K23" s="10"/>
      <c r="L23" s="31"/>
    </row>
    <row r="24" spans="2:12" s="32" customFormat="1" ht="18.75" x14ac:dyDescent="0.25">
      <c r="B24" s="29"/>
      <c r="C24" s="10"/>
      <c r="D24" s="10"/>
      <c r="E24" s="10"/>
      <c r="F24" s="10"/>
      <c r="G24" s="30"/>
      <c r="H24" s="10"/>
      <c r="I24" s="10"/>
      <c r="J24" s="31"/>
      <c r="K24" s="10"/>
      <c r="L24" s="31"/>
    </row>
    <row r="25" spans="2:12" s="32" customFormat="1" ht="18.75" x14ac:dyDescent="0.25">
      <c r="B25" s="29"/>
      <c r="C25" s="10"/>
      <c r="D25" s="10"/>
      <c r="E25" s="10"/>
      <c r="F25" s="10"/>
      <c r="G25" s="30"/>
      <c r="H25" s="10"/>
      <c r="I25" s="10"/>
      <c r="J25" s="31"/>
      <c r="K25" s="10"/>
      <c r="L25" s="31"/>
    </row>
    <row r="26" spans="2:12" s="32" customFormat="1" ht="18.75" x14ac:dyDescent="0.25">
      <c r="B26" s="29"/>
      <c r="C26" s="10"/>
      <c r="D26" s="10"/>
      <c r="E26" s="10"/>
      <c r="F26" s="10"/>
      <c r="G26" s="30"/>
      <c r="H26" s="10"/>
      <c r="I26" s="10"/>
      <c r="J26" s="31"/>
      <c r="K26" s="10"/>
      <c r="L26" s="31"/>
    </row>
    <row r="27" spans="2:12" s="32" customFormat="1" ht="18.75" x14ac:dyDescent="0.25">
      <c r="B27" s="29"/>
      <c r="C27" s="10"/>
      <c r="D27" s="10"/>
      <c r="E27" s="10"/>
      <c r="F27" s="10"/>
      <c r="G27" s="30"/>
      <c r="H27" s="10"/>
      <c r="I27" s="10"/>
      <c r="J27" s="31"/>
      <c r="K27" s="10"/>
      <c r="L27" s="31"/>
    </row>
    <row r="28" spans="2:12" s="32" customFormat="1" ht="18.75" x14ac:dyDescent="0.25">
      <c r="B28" s="29"/>
      <c r="C28" s="10"/>
      <c r="D28" s="10"/>
      <c r="E28" s="10"/>
      <c r="F28" s="10"/>
      <c r="G28" s="30"/>
      <c r="H28" s="10"/>
      <c r="I28" s="10"/>
      <c r="J28" s="31"/>
      <c r="K28" s="10"/>
      <c r="L28" s="31"/>
    </row>
    <row r="29" spans="2:12" s="32" customFormat="1" ht="18.75" x14ac:dyDescent="0.25">
      <c r="B29" s="29"/>
      <c r="C29" s="10"/>
      <c r="D29" s="10"/>
      <c r="E29" s="10"/>
      <c r="F29" s="30"/>
      <c r="G29" s="30"/>
      <c r="H29" s="10"/>
      <c r="I29" s="10"/>
      <c r="J29" s="31"/>
      <c r="K29" s="10"/>
      <c r="L29" s="31"/>
    </row>
    <row r="30" spans="2:12" s="32" customFormat="1" ht="18.75" x14ac:dyDescent="0.25">
      <c r="B30" s="29"/>
      <c r="C30" s="10"/>
      <c r="D30" s="10"/>
      <c r="E30" s="10"/>
      <c r="F30" s="10"/>
      <c r="G30" s="30"/>
      <c r="H30" s="10"/>
      <c r="I30" s="10"/>
      <c r="J30" s="31"/>
      <c r="K30" s="10"/>
      <c r="L30" s="31"/>
    </row>
    <row r="31" spans="2:12" s="32" customFormat="1" ht="18.75" x14ac:dyDescent="0.25">
      <c r="B31" s="29"/>
      <c r="C31" s="10"/>
      <c r="D31" s="10"/>
      <c r="E31" s="10"/>
      <c r="F31" s="10"/>
      <c r="G31" s="30"/>
      <c r="H31" s="10"/>
      <c r="I31" s="10"/>
      <c r="J31" s="31"/>
      <c r="K31" s="10"/>
      <c r="L31" s="31"/>
    </row>
    <row r="32" spans="2:12" s="32" customFormat="1" ht="18.75" x14ac:dyDescent="0.25">
      <c r="B32" s="29"/>
      <c r="C32" s="10"/>
      <c r="D32" s="10"/>
      <c r="E32" s="10"/>
      <c r="F32" s="10"/>
      <c r="G32" s="30"/>
      <c r="H32" s="10"/>
      <c r="I32" s="10"/>
      <c r="J32" s="31"/>
      <c r="K32" s="10"/>
      <c r="L32" s="31"/>
    </row>
  </sheetData>
  <sortState ref="B8:P16">
    <sortCondition descending="1" ref="O8:O16"/>
  </sortState>
  <mergeCells count="7">
    <mergeCell ref="P6:P7"/>
    <mergeCell ref="B6:B7"/>
    <mergeCell ref="C6:C7"/>
    <mergeCell ref="D6:H6"/>
    <mergeCell ref="I6:M6"/>
    <mergeCell ref="N6:N7"/>
    <mergeCell ref="O6:O7"/>
  </mergeCell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tunneli_tulemused</vt:lpstr>
      <vt:lpstr>Noorte_tulemused</vt:lpstr>
      <vt:lpstr>Veteranide_tulemused</vt:lpstr>
      <vt:lpstr>Meistrite_tulemused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 Altmets</dc:creator>
  <cp:lastModifiedBy>Marit Altmets</cp:lastModifiedBy>
  <cp:lastPrinted>2018-09-21T13:32:06Z</cp:lastPrinted>
  <dcterms:created xsi:type="dcterms:W3CDTF">2018-09-21T09:46:42Z</dcterms:created>
  <dcterms:modified xsi:type="dcterms:W3CDTF">2018-09-24T11:28:11Z</dcterms:modified>
</cp:coreProperties>
</file>